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<sst xmlns="http://schemas.openxmlformats.org/spreadsheetml/2006/main" count="1081" uniqueCount="378">
  <si>
    <t>Dossier</t>
  </si>
  <si>
    <t>Date</t>
  </si>
  <si>
    <t>Phase</t>
  </si>
  <si>
    <t>Indice</t>
  </si>
  <si>
    <t>MAITRE D'OUVRAGE
Groupement Hospitalier de Territoire (GHT) 21-52
CHU DIJON BOURGOGNE
5 Boulevard Jeanne d'Arc, BP 77908
21079 DIJON Cedex
Tél : 03 80 29 33 80</t>
  </si>
  <si>
    <t>BE FLUIDES : 
    ILTEC
    4 Place de Bourgogne
    42400 SAINT-CHAMOND
    Tél : 04 77 29 72 84</t>
  </si>
  <si>
    <t>ECONOMISTE DE LA CONSTRUCTION : 
    ENGIBAT ECO
    53 Cours Fauriel
    42100 SAINT-ETIENNE
    Tél : 04 77 38 47 83
    Mél : eco@engibat.fr</t>
  </si>
  <si>
    <t>ARCHITECTE : 
    Atelier d'Architecture RIVAT
    53 Cours Fauriel
    42100 SAINT-ETIENNE
    Tél : 04 77 38 01 66
    Mél : archi-ja@rivat-architecte.fr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</si>
  <si>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</si>
  <si>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</si>
  <si>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</si>
  <si>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</si>
  <si>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</si>
  <si>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</si>
  <si>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</si>
  <si>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</si>
  <si>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</si>
  <si>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</si>
  <si>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</si>
  <si>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</si>
  <si>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</si>
  <si>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</si>
  <si>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</si>
  <si>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</si>
  <si>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</si>
  <si>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</si>
  <si>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</si>
  <si>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</si>
  <si>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</si>
  <si>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</si>
  <si>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</si>
  <si>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</si>
  <si>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</si>
  <si>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</si>
  <si>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</si>
  <si>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</si>
  <si>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</si>
  <si>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</si>
  <si>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</si>
  <si>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</si>
  <si>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</si>
  <si>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>PLATRERIE</t>
  </si>
  <si>
    <t>3.&amp;</t>
  </si>
  <si>
    <t>01.1</t>
  </si>
  <si>
    <t>INSTALLATION DE CHANTIER</t>
  </si>
  <si>
    <t>01.1.1</t>
  </si>
  <si>
    <t>TRAVAUX PREPARATOIRES</t>
  </si>
  <si>
    <t>01.1.1.1</t>
  </si>
  <si>
    <t>Constat d'huissier</t>
  </si>
  <si>
    <t>FT</t>
  </si>
  <si>
    <t>9.T</t>
  </si>
  <si>
    <t>9.M.Z</t>
  </si>
  <si>
    <t xml:space="preserve">    </t>
  </si>
  <si>
    <t xml:space="preserve"> FT</t>
  </si>
  <si>
    <t>9.&amp;</t>
  </si>
  <si>
    <t>4.&amp;</t>
  </si>
  <si>
    <t>01.1.2</t>
  </si>
  <si>
    <t>01.1.2.1</t>
  </si>
  <si>
    <t>Panneau de chantier</t>
  </si>
  <si>
    <t xml:space="preserve"> U</t>
  </si>
  <si>
    <t>01.1.2.2</t>
  </si>
  <si>
    <t>Portail de chantier</t>
  </si>
  <si>
    <t>01.1.2.3</t>
  </si>
  <si>
    <t>Bureau de chantier</t>
  </si>
  <si>
    <t>ENS</t>
  </si>
  <si>
    <t xml:space="preserve"> ENS</t>
  </si>
  <si>
    <t>01.1.2.4</t>
  </si>
  <si>
    <t>Vestiaires</t>
  </si>
  <si>
    <t>01.1.2.5</t>
  </si>
  <si>
    <t>Réfectoire</t>
  </si>
  <si>
    <t>01.1.2.6</t>
  </si>
  <si>
    <t>Bloc sanitaires WC/douches Hommes</t>
  </si>
  <si>
    <t>01.1.2.7</t>
  </si>
  <si>
    <t>Bloc sanitaires WC/douches Femmes</t>
  </si>
  <si>
    <t>01.1.2.8</t>
  </si>
  <si>
    <t>Distribution des fluides, hygiène et sécurité</t>
  </si>
  <si>
    <t>01.1.2.9</t>
  </si>
  <si>
    <t>Signalisation de chantier</t>
  </si>
  <si>
    <t>01.1.2.10</t>
  </si>
  <si>
    <t>Stockage et élimination des déchets</t>
  </si>
  <si>
    <t>01.1.2.11</t>
  </si>
  <si>
    <t>Nettoyage périodique du chantier</t>
  </si>
  <si>
    <t>01.1.2.12</t>
  </si>
  <si>
    <t>Tenue et gestion du compte prorata</t>
  </si>
  <si>
    <t>Total H.T. :</t>
  </si>
  <si>
    <t>Total T.V.A. (20%) :</t>
  </si>
  <si>
    <t>Total T.T.C. :</t>
  </si>
  <si>
    <t>01.2</t>
  </si>
  <si>
    <t>01.2.1</t>
  </si>
  <si>
    <t>DOUBLAGES</t>
  </si>
  <si>
    <t>01.2.1.1</t>
  </si>
  <si>
    <t>Doublages thermiques en plaques de plâtre sur ossature métallique d'épaisseur 70 mm</t>
  </si>
  <si>
    <t>9.L</t>
  </si>
  <si>
    <t xml:space="preserve">Localisation : 
- Contre murs béton extérieurs au RDC,
- Contre murs béton intérieurs dans Générateurs, Lave bassin, WC Patients et Linge propre au RDC.
</t>
  </si>
  <si>
    <t>9.M.</t>
  </si>
  <si>
    <t xml:space="preserve">RDC    </t>
  </si>
  <si>
    <t>9.M.A</t>
  </si>
  <si>
    <t>(A)</t>
  </si>
  <si>
    <t>Murs béton extérieurs    (32.50+2.73+6.01+2.73+15.67+16.11+8.61+1.80+6.01+1.80+32.50+27.01)*3.41ht =</t>
  </si>
  <si>
    <t xml:space="preserve"> M2</t>
  </si>
  <si>
    <t>Retours d'embrasures isolés    2u*(4.35+2*3.35ht)*0.20 =</t>
  </si>
  <si>
    <t xml:space="preserve">    1u*(1.00+2*2.29ht)*0.20 =</t>
  </si>
  <si>
    <t xml:space="preserve">    2u*(4.20+1.80ht)*2*0.20 =</t>
  </si>
  <si>
    <t xml:space="preserve">    9u*(1.40+1.80ht)*2*0.20 =</t>
  </si>
  <si>
    <t xml:space="preserve">    27u*(1.20+1.80ht)*2*0.20 =</t>
  </si>
  <si>
    <t xml:space="preserve">    2u*(0.70+1.80ht)*2*0.20 =</t>
  </si>
  <si>
    <t>Murs béton intérieurs    (3.29+1.29+(1.75+2.75)+3.93)*3.41ht =</t>
  </si>
  <si>
    <t xml:space="preserve">    A~+5.00 =</t>
  </si>
  <si>
    <t>=</t>
  </si>
  <si>
    <t>9.M.B</t>
  </si>
  <si>
    <t>(B)</t>
  </si>
  <si>
    <t>Déduire ouvertures    -2*(4.35*3.35ht) =</t>
  </si>
  <si>
    <t xml:space="preserve">    -1u*(1.00*2.29ht) =</t>
  </si>
  <si>
    <t xml:space="preserve">    -2*(4.20*1.80ht) =</t>
  </si>
  <si>
    <t xml:space="preserve">    -9u*(1.40*1.80ht) =</t>
  </si>
  <si>
    <t xml:space="preserve">    -27*(1.20*1.80ht) =</t>
  </si>
  <si>
    <t xml:space="preserve">    -2u*(0.70*1.80ht) =</t>
  </si>
  <si>
    <t xml:space="preserve">    B~-1.00 =</t>
  </si>
  <si>
    <t>01.2.1.2</t>
  </si>
  <si>
    <t>Plus-value pour plaques hautement hydrofuges, type PREGY WAB</t>
  </si>
  <si>
    <t xml:space="preserve">Localisation : 
Pour doublages dans WC et douches au RDC.
</t>
  </si>
  <si>
    <t>WC Patients    (1.75+2.75)*3.41ht =</t>
  </si>
  <si>
    <t>Douche Pers. F    2.09*3.41ht =</t>
  </si>
  <si>
    <t>Douche Pers. H    2.07*3.41ht =</t>
  </si>
  <si>
    <t>Retours d'emrasures    2u*(0.70+1.80ht)*2*0.20 =</t>
  </si>
  <si>
    <t>Déduire ouvertures    -2u*(0.70*1.80ht) =</t>
  </si>
  <si>
    <t>01.2.1.3</t>
  </si>
  <si>
    <t>Plus-value pour plaque BA18 supplémentaire, pour traitement CF 1H</t>
  </si>
  <si>
    <t xml:space="preserve">Localisation : 
Dans Linge propre et Stockage au RDC.
</t>
  </si>
  <si>
    <t>Linge propre    3.93*3.41ht =</t>
  </si>
  <si>
    <t>Stockage    6.14*3.41ht =</t>
  </si>
  <si>
    <t>Retours d'embrasures    2u*(1.20+1.80ht)*2*0.20 =</t>
  </si>
  <si>
    <t>Déduire ouvertures    -2u*(1.20*1.80ht) =</t>
  </si>
  <si>
    <t>01.2.2</t>
  </si>
  <si>
    <t>CLOISONS</t>
  </si>
  <si>
    <t>01.2.2.1</t>
  </si>
  <si>
    <t>Cloisons de distribution 98/62</t>
  </si>
  <si>
    <t xml:space="preserve">Localisation : 
Pour cloisons CF 1H, gaines techniques, cloisons de distribution et impostes des cloisons modulaires dans plénums au RDC.
</t>
  </si>
  <si>
    <t>Cloisons CF 1H    87.71*3.41ht =</t>
  </si>
  <si>
    <t>Déduire ouvertures    -3u*(1.80*2.10ht) =</t>
  </si>
  <si>
    <t xml:space="preserve">    -2u*(1.20*2.10ht) =</t>
  </si>
  <si>
    <t xml:space="preserve">    -3u*(1.10*2.10ht) =</t>
  </si>
  <si>
    <t xml:space="preserve">    -4u*(1.00*2.10ht) =</t>
  </si>
  <si>
    <t>Gaines techniques    27.85*3.41ht =</t>
  </si>
  <si>
    <t xml:space="preserve">    B~+5.00 =</t>
  </si>
  <si>
    <t>9.M.C</t>
  </si>
  <si>
    <t>(C)</t>
  </si>
  <si>
    <t>Cloisons de distribution    238.98*3.41ht =</t>
  </si>
  <si>
    <t>Déduire ouvertures    -1u*(2.45*2.10ht) =</t>
  </si>
  <si>
    <t xml:space="preserve">    -2u*(1.70*2.10ht) =</t>
  </si>
  <si>
    <t xml:space="preserve">    -1u*(1.60*2.10ht) =</t>
  </si>
  <si>
    <t xml:space="preserve">    -1u*(1.50*2.10ht) =</t>
  </si>
  <si>
    <t xml:space="preserve">    -26u*(1.00*2.10ht) =</t>
  </si>
  <si>
    <t xml:space="preserve">    C~+5.00 =</t>
  </si>
  <si>
    <t>9.M.D</t>
  </si>
  <si>
    <t>(D)</t>
  </si>
  <si>
    <t>Impostes pleines dans plénums    4.35*0.80ht =</t>
  </si>
  <si>
    <t xml:space="preserve">    12.95*0.65ht =</t>
  </si>
  <si>
    <t xml:space="preserve">    70.75*0.65ht =</t>
  </si>
  <si>
    <t xml:space="preserve">    21.80*0.65ht =</t>
  </si>
  <si>
    <t xml:space="preserve">    D~+5.00 =</t>
  </si>
  <si>
    <t>01.2.2.2</t>
  </si>
  <si>
    <t xml:space="preserve">Localisation : 
Pour cloisons (face intérieure) dans WC et douches au RDC.
</t>
  </si>
  <si>
    <t>Sanitaires PMR    7.22*3.41ht =</t>
  </si>
  <si>
    <t>Douche + WC (Vestiaires F &amp; H)    10.24*3.41ht =</t>
  </si>
  <si>
    <t>WC Personnel    6.04*3.41ht =</t>
  </si>
  <si>
    <t>WC Patients    4.40*3.41ht =</t>
  </si>
  <si>
    <t>WC Pers.    5.00*3.41ht =</t>
  </si>
  <si>
    <t>Douche Pers. F    8.06*3.41ht =</t>
  </si>
  <si>
    <t>Douche Pers. H    8.04*3.41ht =</t>
  </si>
  <si>
    <t>Déduire ouvertures    -8u*(1.00*2.10ht) =</t>
  </si>
  <si>
    <t>01.2.2.3</t>
  </si>
  <si>
    <t>Habillage bâti-support des WC suspendus</t>
  </si>
  <si>
    <t xml:space="preserve">Localisation : 
Dans WC au RDC, suivant plans de l'Architecte.
</t>
  </si>
  <si>
    <t>Douche + WC (Vestiaires F &amp; H)    0.85*(1.30ht+0.25)+(0.25*1.30ht) =</t>
  </si>
  <si>
    <t>WC Personnel    1.40*(1.30ht+0.25) =</t>
  </si>
  <si>
    <t>WC Patients    0.85*(1.30ht+0.25)+(0.25*1.30ht) =</t>
  </si>
  <si>
    <t>WC Pers.    1.40*(1.30ht+0.25) =</t>
  </si>
  <si>
    <t>Douche Pers. F    0.85*(1.30ht+0.25)+(0.25*1.30ht) =</t>
  </si>
  <si>
    <t>Douche Pers. H    0.85*(1.30ht+0.25)+(0.25*1.30ht) =</t>
  </si>
  <si>
    <t>01.2.2.4</t>
  </si>
  <si>
    <t>Trappes de visite 600 x 600 dans gaines</t>
  </si>
  <si>
    <t xml:space="preserve">Localisation : 
Pour gaines techniques au RDC, suivant plans de l'Architecte.
</t>
  </si>
  <si>
    <t xml:space="preserve">Soin et bureautique 1    </t>
  </si>
  <si>
    <t xml:space="preserve">Soin et bureautique 2    </t>
  </si>
  <si>
    <t xml:space="preserve">Poste isolé 1    </t>
  </si>
  <si>
    <t xml:space="preserve">Poste isolé 4    </t>
  </si>
  <si>
    <t xml:space="preserve">Poste isolé 6    </t>
  </si>
  <si>
    <t xml:space="preserve">Poste isolé 8    </t>
  </si>
  <si>
    <t xml:space="preserve">Vest. Pers. F    </t>
  </si>
  <si>
    <t xml:space="preserve">WC Pers.    </t>
  </si>
  <si>
    <t xml:space="preserve">Salle IDE - Réunion    </t>
  </si>
  <si>
    <t xml:space="preserve">    A =</t>
  </si>
  <si>
    <t>01.2.2.5</t>
  </si>
  <si>
    <t>..Trappes de visites 600 x 600 dans gaines - provision chantier</t>
  </si>
  <si>
    <t>01.2.3</t>
  </si>
  <si>
    <t>PLAFONDS</t>
  </si>
  <si>
    <t>01.2.3.1</t>
  </si>
  <si>
    <t>Plafonds horizontaux en plaques de plâtre acoustiques perforées</t>
  </si>
  <si>
    <t xml:space="preserve">Localisation : 
Dans Accueil, Secrétariat, Circulation, Zone attente 5 Pers. et Attente brancard au RDC.
</t>
  </si>
  <si>
    <t>Accueil (HSP 2,70 m)    (4.48*3.35)-(1.75*1.45/2) =</t>
  </si>
  <si>
    <t>Secrétariat (HSP 2,55 m)    (4.38*2.77) =</t>
  </si>
  <si>
    <t>Circulation, Zone attente 5 Pers., Attente brancard (HSP 2,70 m)    (4.35*2.40)+(14.85*1.80)+(11.11*7.51)+(2.94*2.50)-(0.75*0.65)+(1.75*1.45/2)+(21.20*1.83)+(1.90*1.15)+(2.83*2.81)+(4.65*1.80) =</t>
  </si>
  <si>
    <t>01.2.3.2</t>
  </si>
  <si>
    <t>Faux-plafonds démontables hygiène en dalles 1200 x 600, sur ossature apparente</t>
  </si>
  <si>
    <t xml:space="preserve">Localisation : 
Dans Salles de soin 1 &amp; 2, Postes isolés 1 à 8, Soins et bureautique 1 &amp; 2, Médicaments et Circulation au RDC.
</t>
  </si>
  <si>
    <t>Salle de soin 1 (HSP 2,55 m)    (3.70*1.80)+(7.90*2.40)+(2.65*0.35) =</t>
  </si>
  <si>
    <t>Salle de soin 1 (HSP 2,70 m)    (13.60*7.34)+(6.80*3.05)+(6.97*4.93) =</t>
  </si>
  <si>
    <t>Salle de soin 2 (HSP 2,55 m)    (3.65*1.81)+(4.45*3.77)+(14.10*2.40)+(2.40*0.35) =</t>
  </si>
  <si>
    <t>Salle de soin 2 (HSP 2,70 m)    (13.30*7.34)+(6.80*2.40)+(6.97*4.96) =</t>
  </si>
  <si>
    <t>Poste isolé 1 (HSP 2,70 m)    (4.83*2.99) =</t>
  </si>
  <si>
    <t>Poste isolé 2 (HSP 2,70 m)    (4.83*2.99) =</t>
  </si>
  <si>
    <t>Poste isolé 3 (HSP 2,70 m)    (4.65*2.63) =</t>
  </si>
  <si>
    <t>Poste isolé 4 (HSP 2,70 m)    (4.65*2.61)-(1.10*0.30) =</t>
  </si>
  <si>
    <t>Poste isolé 5 (HSP 2,70 m)    (4.65*2.64) =</t>
  </si>
  <si>
    <t>Poste isolé 6 (HSP 2,70 m)    (4.65*2.64) =</t>
  </si>
  <si>
    <t>Poste isolé 7 (HSP 2,70 m)    (4.65*2.64) =</t>
  </si>
  <si>
    <t>Poste isolé 8 (HSP 2,70 m)    (4.65*2.64) =</t>
  </si>
  <si>
    <t>Soins et bureautique 1 (HSP 2,55 m)    (6.97*3.63)-(1.45*0.60) =</t>
  </si>
  <si>
    <t>Soins et bureautique 2 (HSP 2,55 m)    (6.98*3.50)-(1.45*0.60) =</t>
  </si>
  <si>
    <t>Médicaments (HSP 2,55 m)    (6.97*4.15)-(1.80*0.65) =</t>
  </si>
  <si>
    <t>Circulation (HSP 2,70 m)    10.75*1.80 =</t>
  </si>
  <si>
    <t>01.2.3.3</t>
  </si>
  <si>
    <t>Isolant acoustique sur faux-plafonds</t>
  </si>
  <si>
    <t xml:space="preserve">Localisation : 
Dans Soins et bureautique 1 &amp; 2 et Médicaments au RDC.
</t>
  </si>
  <si>
    <t>01.2.3.4</t>
  </si>
  <si>
    <t>Faux-plafonds démontables hygiène en dalles 600 x 600 mm, sur ossature apparente</t>
  </si>
  <si>
    <t xml:space="preserve">Localisation : 
Dans Cadre, Bureau interne, Salle de repos Pers., Bureaux Méd. 1 à 3, Bureaux cons. 1 &amp; 2, WC Personnel, Générateurs, Office repas Patients, Salle repas Patients, Lave bassin, WC Patients, Vestiaire F, Douche + WC (Vestiaires F &amp; H), Vestiaire H, Sanitaires PMR, Salle IDE - Réunion, Archives, Décochage, Vest. Pers. F, Douche Pers. F (Vest. Pers. F), WC Pers., Vest. Pers. H, Douche Pers. H (Vest. Pers. H), TGBT CHU, Magasin consommables, Circulation logistique, Hall logistique, Linge propre, Loc. ménage, DASRI/Déchets/Linge sale, Atelier biomédical et Stockage au RDC.
</t>
  </si>
  <si>
    <t>Cadre    (4.83*2.85) =</t>
  </si>
  <si>
    <t>Bureau interne    (4.83*2.74) =</t>
  </si>
  <si>
    <t>Salle de repos Pers.    (5.90*4.83)+(2.02*0.73) =</t>
  </si>
  <si>
    <t>Bureau Méd. 1    (4.83*2.76) =</t>
  </si>
  <si>
    <t>Bureau Méd. 2    (4.83*2.76) =</t>
  </si>
  <si>
    <t>Bureau Méd. 3    (4.83*2.74)+(2.02*0.73) =</t>
  </si>
  <si>
    <t>Bureau cons. 1    (4.83*3.46) =</t>
  </si>
  <si>
    <t>Bureau cons. 2    (4.83*3.41) =</t>
  </si>
  <si>
    <t>WC Personnel    (1.62*1.40) =</t>
  </si>
  <si>
    <t>Générateurs    (3.29*2.74)+(1.57*1.50) =</t>
  </si>
  <si>
    <t>Office repas Patients    (4.35*3.25) =</t>
  </si>
  <si>
    <t>Salle repas Patients    (4.35*3.90) =</t>
  </si>
  <si>
    <t>Lave bassin    (2.65*1.29) =</t>
  </si>
  <si>
    <t>WC Patients    (2.65*1.75) =</t>
  </si>
  <si>
    <t>Vestiaire F    (3.34*2.80) =</t>
  </si>
  <si>
    <t>Douche + WC (Vestiaires F &amp; H)    (3.50*1.97) =</t>
  </si>
  <si>
    <t>Vestiaire H    (3.37*2.80) =</t>
  </si>
  <si>
    <t>Sanitaires PMR    (2.80*2.21) =</t>
  </si>
  <si>
    <t>Salle IDE - Réunion    (4.38*3.34)-(1.73*0.25) =</t>
  </si>
  <si>
    <t>Archives    (3.68*1.97) =</t>
  </si>
  <si>
    <t>Décochage    (4.17*3.15) =</t>
  </si>
  <si>
    <t>Vest. Pers. F    (5.60*3.44)-(0.74*0.53)+(3.66*3.16) =</t>
  </si>
  <si>
    <t>Douche Pers. F (Vest. Pers. F)    (3.06*1.94) =</t>
  </si>
  <si>
    <t>WC Pers.    (1.70*1.67) =</t>
  </si>
  <si>
    <t>Vest. Pers. H    (4.88*2.65) =</t>
  </si>
  <si>
    <t>Douche Pers. H (Vest. Pers. H)    (3.06*1.92) =</t>
  </si>
  <si>
    <t>TGBT CHU    (2.55*1.05)-(1.30*0.50) =</t>
  </si>
  <si>
    <t>Magasin consommables    7.99*4.17 =</t>
  </si>
  <si>
    <t>Circulation logistique    (3.15*2.00)+(16.05*1.60)+(2.54*0.30)+(3.25*2.98) =</t>
  </si>
  <si>
    <t>Hall logistique    (4.35*3.35) =</t>
  </si>
  <si>
    <t>Linge propre    (4.20*2.25) =</t>
  </si>
  <si>
    <t>Loc. ménage    (4.20*2.33) =</t>
  </si>
  <si>
    <t>DASRI/Déchets/Linge sale    (4.20*4.03)-(0.76*0.72) =</t>
  </si>
  <si>
    <t>Atelier biomédical    (4.87*2.40)+(2.61*0.71) =</t>
  </si>
  <si>
    <t>Stockage    (6.04*3.50)+(2.69*1.37) =</t>
  </si>
  <si>
    <t>01.2.3.5</t>
  </si>
  <si>
    <t>Joues en plaques de plâtre de hauteur 0,15 m</t>
  </si>
  <si>
    <t>ML</t>
  </si>
  <si>
    <t xml:space="preserve">Localisation : 
Dans Salles de soin 1 &amp; 2 au RDC.
</t>
  </si>
  <si>
    <t xml:space="preserve">Salle de soin 1 (HSP 2,55 et 2,70 m)    </t>
  </si>
  <si>
    <t xml:space="preserve"> ML</t>
  </si>
  <si>
    <t xml:space="preserve">Salle de soin 2 (HSP 2,55 et 2,70 m)    </t>
  </si>
  <si>
    <t xml:space="preserve">    A~+2.00 =</t>
  </si>
  <si>
    <t>01.2.3.6</t>
  </si>
  <si>
    <t>Trappes de visite dans plafonds</t>
  </si>
  <si>
    <t xml:space="preserve">Localisation : 
Dans Secrétariat, Zone attente 5 Pers., Circulation, Salles de soin 1 &amp; 2, Postes isolés 1 à 8 et Circulation logistique au RDC.
</t>
  </si>
  <si>
    <t xml:space="preserve">Secrétariat    </t>
  </si>
  <si>
    <t xml:space="preserve">Zone attente 5 Pers.    </t>
  </si>
  <si>
    <t xml:space="preserve">Circulation    </t>
  </si>
  <si>
    <t xml:space="preserve">Salle de soin 1    </t>
  </si>
  <si>
    <t xml:space="preserve">Salle de soin 2    </t>
  </si>
  <si>
    <t xml:space="preserve">Poste isolé 2    </t>
  </si>
  <si>
    <t xml:space="preserve">Poste isolé 3    </t>
  </si>
  <si>
    <t xml:space="preserve">Poste isolé 5    </t>
  </si>
  <si>
    <t xml:space="preserve">Poste isolé 7    </t>
  </si>
  <si>
    <t xml:space="preserve">Circulation logistique    </t>
  </si>
  <si>
    <t>01.2.3.7</t>
  </si>
  <si>
    <t>..Trappes de visite dans plafonds - provision chantier</t>
  </si>
  <si>
    <t>01.2.3.8</t>
  </si>
  <si>
    <t>Grilles de ventilation/visite dans plafonds</t>
  </si>
  <si>
    <t xml:space="preserve">Localisation : 
Dans Circulation, Hall logistique, Circulation logistique et Salles de soin 1 &amp; 2 au RDC.
</t>
  </si>
  <si>
    <t xml:space="preserve">Hall logistique    </t>
  </si>
  <si>
    <t>01.2.3.9</t>
  </si>
  <si>
    <t>..Grilles de ventilation/visite dans plafonds - provision chantier</t>
  </si>
  <si>
    <t>01.2.4</t>
  </si>
  <si>
    <t>DIVERS</t>
  </si>
  <si>
    <t>01.2.4.1</t>
  </si>
  <si>
    <t>Réservations et rebouchages</t>
  </si>
  <si>
    <t>RECAPITULATIF
Lot n°01 PLATRERIE</t>
  </si>
  <si>
    <t>RECAPITULATIF DES CHAPITRES</t>
  </si>
  <si>
    <t>01.1 - INSTALLATION DE CHANTIER</t>
  </si>
  <si>
    <t>- 01.1.1 - TRAVAUX PREPARATOIRES</t>
  </si>
  <si>
    <t>- 01.1.2 - INSTALLATION DE CHANTIER</t>
  </si>
  <si>
    <t>01.2 - PLATRERIE</t>
  </si>
  <si>
    <t>- 01.2.1 - DOUBLAGES</t>
  </si>
  <si>
    <t>- 01.2.2 - CLOISONS</t>
  </si>
  <si>
    <t>- 01.2.3 - PLAFONDS</t>
  </si>
  <si>
    <t>- 01.2.4 - DIVERS</t>
  </si>
  <si>
    <t>Total du lot PLATRERIE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</si>
  <si>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</si>
  <si>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</si>
  <si>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</si>
  <si>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</si>
  <si>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</si>
  <si>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</si>
  <si>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</si>
  <si>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</si>
  <si>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</si>
  <si>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</si>
  <si>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</si>
  <si>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</si>
  <si>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</si>
  <si>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</si>
  <si>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</si>
  <si>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</si>
  <si>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</si>
  <si>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</si>
  <si>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</si>
  <si>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</si>
  <si>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</si>
  <si>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</si>
  <si>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</si>
  <si>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</si>
  <si>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</si>
  <si>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</si>
  <si>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</si>
  <si>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</si>
  <si>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</si>
  <si>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Aménagement d'un centre de dialyse</t>
  </si>
  <si>
    <t>1649.2</t>
  </si>
  <si>
    <t>29/01/2026</t>
  </si>
  <si>
    <t>PRO</t>
  </si>
  <si>
    <t>A</t>
  </si>
  <si>
    <t>Zone des Longènes - Lot04</t>
  </si>
  <si>
    <t>21000 DIJON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</si>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</sst>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\ [$€];[Red]-#,##0.00\ [$€]"/>
    <numFmt numFmtId="168" formatCode="00000"/>
    <numFmt numFmtId="169" formatCode="0#&quot; &quot;##&quot; &quot;##&quot; &quot;##&quot; &quot;##"/>
    <numFmt numFmtId="170" formatCode="#,##0.000"/>
  </numFmts>
  <fonts count="2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164" fontId="12" fillId="0" borderId="9" xfId="0" applyNumberFormat="1" applyFont="1" applyBorder="1" applyAlignment="1">
      <alignment horizontal="right" vertical="top" wrapText="1"/>
    </xf>
    <xf numFmtId="165" fontId="13" fillId="0" borderId="12" xfId="0" applyNumberFormat="1" applyFont="1" applyBorder="1" applyAlignment="1" applyProtection="1">
      <alignment vertical="top" wrapText="1"/>
      <protection locked="0"/>
    </xf>
    <xf numFmtId="165" fontId="13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0" xfId="0" applyNumberFormat="1" applyFont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right" vertical="top" wrapText="1"/>
    </xf>
    <xf numFmtId="0" fontId="15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67" fontId="15" fillId="0" borderId="7" xfId="0" applyNumberFormat="1" applyFont="1" applyBorder="1" applyAlignment="1">
      <alignment horizontal="right" vertical="top" wrapText="1"/>
    </xf>
    <xf numFmtId="167" fontId="15" fillId="0" borderId="8" xfId="0" applyNumberFormat="1" applyFont="1" applyBorder="1" applyAlignment="1">
      <alignment horizontal="right"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wrapText="1"/>
    </xf>
    <xf numFmtId="167" fontId="15" fillId="0" borderId="5" xfId="0" applyNumberFormat="1" applyFont="1" applyBorder="1" applyAlignment="1">
      <alignment horizontal="right" vertical="top" wrapText="1"/>
    </xf>
    <xf numFmtId="165" fontId="12" fillId="0" borderId="9" xfId="0" applyNumberFormat="1" applyFont="1" applyBorder="1" applyAlignment="1">
      <alignment horizontal="right" vertical="top" wrapText="1"/>
    </xf>
    <xf numFmtId="0" fontId="16" fillId="0" borderId="11" xfId="0" applyFont="1" applyBorder="1" applyAlignment="1">
      <alignment vertical="top" wrapText="1"/>
    </xf>
    <xf numFmtId="165" fontId="13" fillId="0" borderId="0" xfId="0" applyNumberFormat="1" applyFont="1" applyAlignment="1">
      <alignment horizontal="right" vertical="top" wrapText="1"/>
    </xf>
    <xf numFmtId="165" fontId="13" fillId="0" borderId="0" xfId="0" applyNumberFormat="1" applyFont="1" applyAlignment="1">
      <alignment horizontal="left" vertical="top" wrapText="1"/>
    </xf>
    <xf numFmtId="165" fontId="12" fillId="0" borderId="2" xfId="0" applyNumberFormat="1" applyFont="1" applyBorder="1" applyAlignment="1">
      <alignment horizontal="right" vertical="top" wrapText="1"/>
    </xf>
    <xf numFmtId="165" fontId="12" fillId="0" borderId="0" xfId="0" applyNumberFormat="1" applyFont="1" applyAlignment="1">
      <alignment horizontal="right" vertical="top" wrapText="1"/>
    </xf>
    <xf numFmtId="165" fontId="12" fillId="0" borderId="0" xfId="0" applyNumberFormat="1" applyFont="1" applyAlignment="1">
      <alignment horizontal="left" vertical="top" wrapText="1"/>
    </xf>
    <xf numFmtId="164" fontId="13" fillId="0" borderId="0" xfId="0" applyNumberFormat="1" applyFont="1" applyAlignment="1">
      <alignment horizontal="right" vertical="top" wrapText="1"/>
    </xf>
    <xf numFmtId="164" fontId="13" fillId="0" borderId="0" xfId="0" applyNumberFormat="1" applyFont="1" applyAlignment="1">
      <alignment horizontal="left" vertical="top" wrapText="1"/>
    </xf>
    <xf numFmtId="164" fontId="12" fillId="0" borderId="2" xfId="0" applyNumberFormat="1" applyFont="1" applyBorder="1" applyAlignment="1">
      <alignment horizontal="righ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167" fontId="19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indent="1" wrapText="1"/>
    </xf>
    <xf numFmtId="0" fontId="20" fillId="0" borderId="0" xfId="0" applyFont="1" applyAlignment="1">
      <alignment vertical="top" wrapText="1"/>
    </xf>
    <xf numFmtId="167" fontId="20" fillId="0" borderId="0" xfId="0" applyNumberFormat="1" applyFont="1" applyAlignment="1">
      <alignment horizontal="right" vertical="top" indent="1" wrapText="1"/>
    </xf>
    <xf numFmtId="167" fontId="20" fillId="0" borderId="0" xfId="0" applyNumberFormat="1" applyFont="1" applyAlignment="1">
      <alignment horizontal="right" vertical="top" wrapText="1"/>
    </xf>
    <xf numFmtId="0" fontId="19" fillId="0" borderId="13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18" xfId="0" applyFont="1" applyBorder="1" applyAlignment="1">
      <alignment vertical="top" wrapText="1"/>
    </xf>
    <xf numFmtId="167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3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0" fillId="0" borderId="21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3" xfId="0" applyNumberFormat="1" applyFont="1" applyBorder="1" applyAlignment="1">
      <alignment horizontal="right" vertical="top" wrapText="1"/>
    </xf>
    <xf numFmtId="0" fontId="1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1</xdr:row>
      <xdr:rowOff>9525</xdr:rowOff>
    </xdr:from>
    <xdr:to>
      <xdr:col>6</xdr:col>
      <xdr:colOff>527550</xdr:colOff>
      <xdr:row>9</xdr:row>
      <xdr:rowOff>95886</xdr:rowOff>
    </xdr:to>
    <xdr:pic>
      <xdr:nvPicPr>
        <xdr:cNvPr id="2" name="Picture 1" descr="{24351a98-408a-43dc-9826-92ba4b10046a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0" y="123825"/>
          <a:ext cx="1080000" cy="100076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7</xdr:col>
      <xdr:colOff>962445</xdr:colOff>
      <xdr:row>44</xdr:row>
      <xdr:rowOff>114043</xdr:rowOff>
    </xdr:to>
    <xdr:pic>
      <xdr:nvPicPr>
        <xdr:cNvPr id="3" name="Picture 2" descr="{82d972d2-4285-43f2-a199-a926682f23c0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24175" y="3086100"/>
          <a:ext cx="3610395" cy="2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33338</xdr:colOff>
      <xdr:row>50</xdr:row>
      <xdr:rowOff>52388</xdr:rowOff>
    </xdr:from>
    <xdr:to>
      <xdr:col>4</xdr:col>
      <xdr:colOff>922337</xdr:colOff>
      <xdr:row>55</xdr:row>
      <xdr:rowOff>54639</xdr:rowOff>
    </xdr:to>
    <xdr:pic>
      <xdr:nvPicPr>
        <xdr:cNvPr id="4" name="Picture 3" descr="{50883e0d-471d-41b6-b925-2a735488f4da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7513" y="5767388"/>
          <a:ext cx="889000" cy="5737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10" t="s">
        <v>4</v>
      </c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1">
        <f>IF('Paramètres'!C9&lt;&gt;"",'Paramètres'!C9,"")</f>
        <v/>
      </c>
      <c r="F62" s="11"/>
      <c r="G62" s="11"/>
      <c r="H62" s="11"/>
      <c r="I62" s="8"/>
    </row>
    <row r="63" spans="2:9" ht="9.00113" customHeight="1">
      <c r="B63" s="5"/>
      <c r="C63" s="6"/>
      <c r="D63" s="7"/>
      <c r="E63" s="11"/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12" t="s">
        <v>7</v>
      </c>
      <c r="C66" s="6"/>
      <c r="D66" s="7"/>
      <c r="E66" s="11">
        <f>IF('Paramètres'!C11&lt;&gt;"",'Paramètres'!C11,"")</f>
        <v/>
      </c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1"/>
      <c r="F70" s="11"/>
      <c r="G70" s="11"/>
      <c r="H70" s="11"/>
      <c r="I70" s="8"/>
    </row>
    <row r="71" spans="2:9" ht="9.00113" customHeight="1">
      <c r="B71" s="5"/>
      <c r="C71" s="6"/>
      <c r="D71" s="7"/>
      <c r="E71" s="13">
        <f>IF('Paramètres'!C3&lt;&gt;"",'Paramètres'!C3,"")</f>
        <v/>
      </c>
      <c r="F71" s="14"/>
      <c r="G71" s="14"/>
      <c r="H71" s="15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12" t="s">
        <v>6</v>
      </c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6"/>
      <c r="F76" s="9"/>
      <c r="G76" s="9"/>
      <c r="H76" s="17"/>
      <c r="I76" s="8"/>
    </row>
    <row r="77" spans="2:9" ht="9.00113" customHeight="1">
      <c r="B77" s="5"/>
      <c r="C77" s="6"/>
      <c r="D77" s="7"/>
      <c r="E77" s="18"/>
      <c r="F77" s="19"/>
      <c r="G77" s="19"/>
      <c r="H77" s="20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21" t="s">
        <v>0</v>
      </c>
      <c r="G79" s="21">
        <f>IF('Paramètres'!C7&lt;&gt;"",'Paramètres'!C7,"")</f>
        <v/>
      </c>
      <c r="H79" s="7"/>
      <c r="I79" s="8"/>
    </row>
    <row r="80" spans="2:9" ht="9.00113" customHeight="1">
      <c r="B80" s="12" t="s">
        <v>5</v>
      </c>
      <c r="C80" s="6"/>
      <c r="D80" s="7"/>
      <c r="E80" s="7"/>
      <c r="F80" s="21"/>
      <c r="G80" s="21"/>
      <c r="H80" s="7"/>
      <c r="I80" s="8"/>
    </row>
    <row r="81" spans="2:9" ht="9.00113" customHeight="1">
      <c r="B81" s="5"/>
      <c r="C81" s="6"/>
      <c r="D81" s="7"/>
      <c r="E81" s="7"/>
      <c r="F81" s="21" t="s">
        <v>1</v>
      </c>
      <c r="G81" s="21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21"/>
      <c r="G82" s="21"/>
      <c r="H82" s="7"/>
      <c r="I82" s="8"/>
    </row>
    <row r="83" spans="2:9" ht="9.00113" customHeight="1">
      <c r="B83" s="5"/>
      <c r="C83" s="6"/>
      <c r="D83" s="7"/>
      <c r="E83" s="7"/>
      <c r="F83" s="21" t="s">
        <v>2</v>
      </c>
      <c r="G83" s="21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21"/>
      <c r="G84" s="21"/>
      <c r="H84" s="7"/>
      <c r="I84" s="8"/>
    </row>
    <row r="85" spans="2:9" ht="9.00113" customHeight="1">
      <c r="B85" s="5"/>
      <c r="C85" s="6"/>
      <c r="D85" s="7"/>
      <c r="E85" s="7"/>
      <c r="F85" s="21" t="s">
        <v>3</v>
      </c>
      <c r="G85" s="21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21"/>
      <c r="G86" s="21"/>
      <c r="H86" s="7"/>
      <c r="I86" s="8"/>
    </row>
    <row r="87" spans="2:9" ht="9.00113" customHeight="1">
      <c r="B87" s="22"/>
      <c r="C87" s="23"/>
      <c r="D87" s="24"/>
      <c r="E87" s="24"/>
      <c r="F87" s="24"/>
      <c r="G87" s="24"/>
      <c r="H87" s="24"/>
      <c r="I87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F47:H60"/>
    <mergeCell ref="E47:E60"/>
    <mergeCell ref="B80:C86"/>
    <mergeCell ref="B73:C79"/>
    <mergeCell ref="B66:C72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351"/>
  <sheetViews>
    <sheetView showGridLines="0" tabSelected="1" workbookViewId="0">
      <pane ySplit="3" topLeftCell="A4" activePane="bottomLeft" state="frozen"/>
      <selection pane="bottomLeft" activeCell="J9" sqref="J9"/>
    </sheetView>
  </sheetViews>
  <sheetFormatPr defaultRowHeight="15"/>
  <cols>
    <col min="1" max="1" width="0" hidden="1" customWidth="1"/>
    <col min="2" max="2" width="5" customWidth="1"/>
    <col min="3" max="3" width="0" hidden="1" customWidth="1"/>
    <col min="4" max="4" width="36" customWidth="1"/>
    <col min="5" max="8" width="8.140625" customWidth="1"/>
    <col min="9" max="9" width="0" hidden="1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8</v>
      </c>
      <c r="B1" s="7" t="s">
        <v>9</v>
      </c>
      <c r="C1" s="7" t="s">
        <v>10</v>
      </c>
      <c r="D1" s="7" t="s">
        <v>11</v>
      </c>
      <c r="E1" s="7" t="s">
        <v>12</v>
      </c>
      <c r="F1" s="7" t="s">
        <v>13</v>
      </c>
      <c r="G1" s="7" t="s">
        <v>14</v>
      </c>
      <c r="H1" s="7" t="s">
        <v>15</v>
      </c>
      <c r="I1" s="7" t="s">
        <v>16</v>
      </c>
      <c r="J1" s="7" t="s">
        <v>17</v>
      </c>
      <c r="K1" s="7" t="s">
        <v>18</v>
      </c>
      <c r="L1" s="7" t="s">
        <v>19</v>
      </c>
      <c r="N1" s="7" t="s">
        <v>20</v>
      </c>
      <c r="O1" s="7" t="s">
        <v>21</v>
      </c>
      <c r="P1" s="7" t="s">
        <v>22</v>
      </c>
      <c r="Q1" s="7" t="s">
        <v>23</v>
      </c>
      <c r="R1" s="7" t="s">
        <v>24</v>
      </c>
    </row>
    <row r="3" spans="1:18">
      <c r="A3" s="7" t="s">
        <v>25</v>
      </c>
      <c r="B3" s="26" t="s">
        <v>26</v>
      </c>
      <c r="C3" s="26" t="s">
        <v>27</v>
      </c>
      <c r="D3" s="26" t="s">
        <v>28</v>
      </c>
      <c r="E3" s="26"/>
      <c r="F3" s="26"/>
      <c r="G3" s="26" t="s">
        <v>14</v>
      </c>
      <c r="H3" s="26" t="s">
        <v>29</v>
      </c>
      <c r="I3" s="26" t="s">
        <v>30</v>
      </c>
      <c r="J3" s="26" t="s">
        <v>31</v>
      </c>
      <c r="K3" s="26" t="s">
        <v>32</v>
      </c>
      <c r="L3" s="26" t="s">
        <v>33</v>
      </c>
      <c r="M3" s="26" t="s">
        <v>34</v>
      </c>
      <c r="N3" s="26" t="s">
        <v>35</v>
      </c>
      <c r="O3" s="26" t="s">
        <v>36</v>
      </c>
      <c r="P3" s="26" t="s">
        <v>37</v>
      </c>
      <c r="Q3" s="26" t="s">
        <v>38</v>
      </c>
      <c r="R3" s="26" t="s">
        <v>39</v>
      </c>
    </row>
    <row r="4" spans="1:18" ht="15.75" customHeight="1">
      <c r="A4" s="7">
        <v>2</v>
      </c>
      <c r="B4" s="27" t="s">
        <v>40</v>
      </c>
      <c r="C4" s="27"/>
      <c r="D4" s="28" t="s">
        <v>41</v>
      </c>
      <c r="E4" s="28"/>
      <c r="F4" s="28"/>
      <c r="G4" s="28"/>
      <c r="H4" s="28"/>
      <c r="I4" s="28"/>
      <c r="J4" s="28"/>
      <c r="K4" s="29"/>
      <c r="L4" s="7"/>
    </row>
    <row r="5" spans="1:18" hidden="1">
      <c r="A5" s="7">
        <v>3</v>
      </c>
    </row>
    <row r="6" spans="1:18" hidden="1">
      <c r="A6" s="7" t="s">
        <v>42</v>
      </c>
    </row>
    <row r="7" spans="1:18" ht="15.75" customHeight="1">
      <c r="A7" s="7">
        <v>3</v>
      </c>
      <c r="B7" s="30" t="s">
        <v>43</v>
      </c>
      <c r="C7" s="30"/>
      <c r="D7" s="31" t="s">
        <v>44</v>
      </c>
      <c r="E7" s="31"/>
      <c r="F7" s="31"/>
      <c r="G7" s="31"/>
      <c r="H7" s="31"/>
      <c r="I7" s="31"/>
      <c r="J7" s="31"/>
      <c r="K7" s="32"/>
      <c r="L7" s="7"/>
    </row>
    <row r="8" spans="1:18">
      <c r="A8" s="7">
        <v>4</v>
      </c>
      <c r="B8" s="30" t="s">
        <v>45</v>
      </c>
      <c r="C8" s="30"/>
      <c r="D8" s="33" t="s">
        <v>46</v>
      </c>
      <c r="E8" s="33"/>
      <c r="F8" s="33"/>
      <c r="G8" s="33"/>
      <c r="H8" s="33"/>
      <c r="I8" s="33"/>
      <c r="J8" s="33"/>
      <c r="K8" s="34"/>
      <c r="L8" s="7"/>
    </row>
    <row r="9" spans="1:18">
      <c r="A9" s="7">
        <v>9</v>
      </c>
      <c r="B9" s="35" t="s">
        <v>47</v>
      </c>
      <c r="C9" s="35"/>
      <c r="D9" s="36" t="s">
        <v>48</v>
      </c>
      <c r="E9" s="37"/>
      <c r="F9" s="37"/>
      <c r="G9" s="38" t="s">
        <v>49</v>
      </c>
      <c r="H9" s="39">
        <v>1</v>
      </c>
      <c r="I9" s="39"/>
      <c r="J9" s="40"/>
      <c r="K9" s="41">
        <f>IF(AND(H9= "",I9= ""), 0, ROUND(ROUND(J9, 2) * ROUND(IF(I9="",H9,I9),  0), 2))</f>
        <v/>
      </c>
      <c r="L9" s="7"/>
      <c r="N9" s="42">
        <v>0.2</v>
      </c>
    </row>
    <row r="10" spans="1:18" hidden="1">
      <c r="A10" s="7" t="s">
        <v>50</v>
      </c>
    </row>
    <row r="11" spans="1:18">
      <c r="A11" s="7" t="s">
        <v>51</v>
      </c>
      <c r="B11" s="35"/>
      <c r="C11" s="35"/>
      <c r="D11" s="43" t="s">
        <v>52</v>
      </c>
      <c r="H11" s="44">
        <v>1</v>
      </c>
      <c r="J11" s="45" t="s">
        <v>53</v>
      </c>
      <c r="K11" s="37"/>
    </row>
    <row r="12" spans="1:18" hidden="1">
      <c r="A12" s="7" t="s">
        <v>54</v>
      </c>
    </row>
    <row r="13" spans="1:18" hidden="1">
      <c r="A13" s="7" t="s">
        <v>55</v>
      </c>
    </row>
    <row r="14" spans="1:18">
      <c r="A14" s="7">
        <v>4</v>
      </c>
      <c r="B14" s="30" t="s">
        <v>56</v>
      </c>
      <c r="C14" s="30"/>
      <c r="D14" s="33" t="s">
        <v>44</v>
      </c>
      <c r="E14" s="33"/>
      <c r="F14" s="33"/>
      <c r="G14" s="33"/>
      <c r="H14" s="33"/>
      <c r="I14" s="33"/>
      <c r="J14" s="33"/>
      <c r="K14" s="34"/>
      <c r="L14" s="7"/>
    </row>
    <row r="15" spans="1:18">
      <c r="A15" s="7">
        <v>9</v>
      </c>
      <c r="B15" s="35" t="s">
        <v>57</v>
      </c>
      <c r="C15" s="35"/>
      <c r="D15" s="36" t="s">
        <v>58</v>
      </c>
      <c r="E15" s="37"/>
      <c r="F15" s="37"/>
      <c r="G15" s="38" t="s">
        <v>14</v>
      </c>
      <c r="H15" s="39">
        <v>1</v>
      </c>
      <c r="I15" s="39"/>
      <c r="J15" s="40"/>
      <c r="K15" s="41">
        <f>IF(AND(H15= "",I15= ""), 0, ROUND(ROUND(J15, 2) * ROUND(IF(I15="",H15,I15),  0), 2))</f>
        <v/>
      </c>
      <c r="L15" s="7"/>
      <c r="N15" s="42">
        <v>0.2</v>
      </c>
    </row>
    <row r="16" spans="1:18" hidden="1">
      <c r="A16" s="7" t="s">
        <v>50</v>
      </c>
    </row>
    <row r="17" spans="1:14">
      <c r="A17" s="7" t="s">
        <v>51</v>
      </c>
      <c r="B17" s="35"/>
      <c r="C17" s="35"/>
      <c r="D17" s="43" t="s">
        <v>52</v>
      </c>
      <c r="H17" s="44">
        <v>1</v>
      </c>
      <c r="J17" s="45" t="s">
        <v>59</v>
      </c>
      <c r="K17" s="37"/>
    </row>
    <row r="18" spans="1:14" hidden="1">
      <c r="A18" s="7" t="s">
        <v>54</v>
      </c>
    </row>
    <row r="19" spans="1:14">
      <c r="A19" s="7">
        <v>9</v>
      </c>
      <c r="B19" s="35" t="s">
        <v>60</v>
      </c>
      <c r="C19" s="35"/>
      <c r="D19" s="36" t="s">
        <v>61</v>
      </c>
      <c r="E19" s="37"/>
      <c r="F19" s="37"/>
      <c r="G19" s="38" t="s">
        <v>14</v>
      </c>
      <c r="H19" s="39">
        <v>1</v>
      </c>
      <c r="I19" s="39"/>
      <c r="J19" s="40"/>
      <c r="K19" s="41">
        <f>IF(AND(H19= "",I19= ""), 0, ROUND(ROUND(J19, 2) * ROUND(IF(I19="",H19,I19),  0), 2))</f>
        <v/>
      </c>
      <c r="L19" s="7"/>
      <c r="N19" s="42">
        <v>0.2</v>
      </c>
    </row>
    <row r="20" spans="1:14" hidden="1">
      <c r="A20" s="7" t="s">
        <v>50</v>
      </c>
    </row>
    <row r="21" spans="1:14">
      <c r="A21" s="7" t="s">
        <v>51</v>
      </c>
      <c r="B21" s="35"/>
      <c r="C21" s="35"/>
      <c r="D21" s="43" t="s">
        <v>52</v>
      </c>
      <c r="H21" s="44">
        <v>1</v>
      </c>
      <c r="J21" s="45" t="s">
        <v>59</v>
      </c>
      <c r="K21" s="37"/>
    </row>
    <row r="22" spans="1:14" hidden="1">
      <c r="A22" s="7" t="s">
        <v>54</v>
      </c>
    </row>
    <row r="23" spans="1:14">
      <c r="A23" s="7">
        <v>9</v>
      </c>
      <c r="B23" s="35" t="s">
        <v>62</v>
      </c>
      <c r="C23" s="35"/>
      <c r="D23" s="36" t="s">
        <v>63</v>
      </c>
      <c r="E23" s="37"/>
      <c r="F23" s="37"/>
      <c r="G23" s="38" t="s">
        <v>64</v>
      </c>
      <c r="H23" s="39">
        <v>1</v>
      </c>
      <c r="I23" s="39"/>
      <c r="J23" s="40"/>
      <c r="K23" s="41">
        <f>IF(AND(H23= "",I23= ""), 0, ROUND(ROUND(J23, 2) * ROUND(IF(I23="",H23,I23),  0), 2))</f>
        <v/>
      </c>
      <c r="L23" s="7"/>
      <c r="N23" s="42">
        <v>0.2</v>
      </c>
    </row>
    <row r="24" spans="1:14" hidden="1">
      <c r="A24" s="7" t="s">
        <v>50</v>
      </c>
    </row>
    <row r="25" spans="1:14">
      <c r="A25" s="7" t="s">
        <v>51</v>
      </c>
      <c r="B25" s="35"/>
      <c r="C25" s="35"/>
      <c r="D25" s="43" t="s">
        <v>52</v>
      </c>
      <c r="H25" s="44">
        <v>1</v>
      </c>
      <c r="J25" s="45" t="s">
        <v>65</v>
      </c>
      <c r="K25" s="37"/>
    </row>
    <row r="26" spans="1:14" hidden="1">
      <c r="A26" s="7" t="s">
        <v>54</v>
      </c>
    </row>
    <row r="27" spans="1:14">
      <c r="A27" s="7">
        <v>9</v>
      </c>
      <c r="B27" s="35" t="s">
        <v>66</v>
      </c>
      <c r="C27" s="35"/>
      <c r="D27" s="36" t="s">
        <v>67</v>
      </c>
      <c r="E27" s="37"/>
      <c r="F27" s="37"/>
      <c r="G27" s="38" t="s">
        <v>64</v>
      </c>
      <c r="H27" s="39">
        <v>1</v>
      </c>
      <c r="I27" s="39"/>
      <c r="J27" s="40"/>
      <c r="K27" s="41">
        <f>IF(AND(H27= "",I27= ""), 0, ROUND(ROUND(J27, 2) * ROUND(IF(I27="",H27,I27),  0), 2))</f>
        <v/>
      </c>
      <c r="L27" s="7"/>
      <c r="N27" s="42">
        <v>0.2</v>
      </c>
    </row>
    <row r="28" spans="1:14" hidden="1">
      <c r="A28" s="7" t="s">
        <v>50</v>
      </c>
    </row>
    <row r="29" spans="1:14">
      <c r="A29" s="7" t="s">
        <v>51</v>
      </c>
      <c r="B29" s="35"/>
      <c r="C29" s="35"/>
      <c r="D29" s="43" t="s">
        <v>52</v>
      </c>
      <c r="H29" s="44">
        <v>1</v>
      </c>
      <c r="J29" s="45" t="s">
        <v>65</v>
      </c>
      <c r="K29" s="37"/>
    </row>
    <row r="30" spans="1:14" hidden="1">
      <c r="A30" s="7" t="s">
        <v>54</v>
      </c>
    </row>
    <row r="31" spans="1:14">
      <c r="A31" s="7">
        <v>9</v>
      </c>
      <c r="B31" s="35" t="s">
        <v>68</v>
      </c>
      <c r="C31" s="35"/>
      <c r="D31" s="36" t="s">
        <v>69</v>
      </c>
      <c r="E31" s="37"/>
      <c r="F31" s="37"/>
      <c r="G31" s="38" t="s">
        <v>64</v>
      </c>
      <c r="H31" s="39">
        <v>1</v>
      </c>
      <c r="I31" s="39"/>
      <c r="J31" s="40"/>
      <c r="K31" s="41">
        <f>IF(AND(H31= "",I31= ""), 0, ROUND(ROUND(J31, 2) * ROUND(IF(I31="",H31,I31),  0), 2))</f>
        <v/>
      </c>
      <c r="L31" s="7"/>
      <c r="N31" s="42">
        <v>0.2</v>
      </c>
    </row>
    <row r="32" spans="1:14" hidden="1">
      <c r="A32" s="7" t="s">
        <v>50</v>
      </c>
    </row>
    <row r="33" spans="1:14">
      <c r="A33" s="7" t="s">
        <v>51</v>
      </c>
      <c r="B33" s="35"/>
      <c r="C33" s="35"/>
      <c r="D33" s="43" t="s">
        <v>52</v>
      </c>
      <c r="H33" s="44">
        <v>1</v>
      </c>
      <c r="J33" s="45" t="s">
        <v>65</v>
      </c>
      <c r="K33" s="37"/>
    </row>
    <row r="34" spans="1:14" hidden="1">
      <c r="A34" s="7" t="s">
        <v>54</v>
      </c>
    </row>
    <row r="35" spans="1:14">
      <c r="A35" s="7">
        <v>9</v>
      </c>
      <c r="B35" s="35" t="s">
        <v>70</v>
      </c>
      <c r="C35" s="35"/>
      <c r="D35" s="36" t="s">
        <v>71</v>
      </c>
      <c r="E35" s="37"/>
      <c r="F35" s="37"/>
      <c r="G35" s="38" t="s">
        <v>64</v>
      </c>
      <c r="H35" s="39">
        <v>2</v>
      </c>
      <c r="I35" s="39"/>
      <c r="J35" s="40"/>
      <c r="K35" s="41">
        <f>IF(AND(H35= "",I35= ""), 0, ROUND(ROUND(J35, 2) * ROUND(IF(I35="",H35,I35),  0), 2))</f>
        <v/>
      </c>
      <c r="L35" s="7"/>
      <c r="N35" s="42">
        <v>0.2</v>
      </c>
    </row>
    <row r="36" spans="1:14" hidden="1">
      <c r="A36" s="7" t="s">
        <v>50</v>
      </c>
    </row>
    <row r="37" spans="1:14">
      <c r="A37" s="7" t="s">
        <v>51</v>
      </c>
      <c r="B37" s="35"/>
      <c r="C37" s="35"/>
      <c r="D37" s="43" t="s">
        <v>52</v>
      </c>
      <c r="H37" s="44">
        <v>2</v>
      </c>
      <c r="J37" s="45" t="s">
        <v>65</v>
      </c>
      <c r="K37" s="37"/>
    </row>
    <row r="38" spans="1:14" hidden="1">
      <c r="A38" s="7" t="s">
        <v>54</v>
      </c>
    </row>
    <row r="39" spans="1:14">
      <c r="A39" s="7">
        <v>9</v>
      </c>
      <c r="B39" s="35" t="s">
        <v>72</v>
      </c>
      <c r="C39" s="35"/>
      <c r="D39" s="36" t="s">
        <v>73</v>
      </c>
      <c r="E39" s="37"/>
      <c r="F39" s="37"/>
      <c r="G39" s="38" t="s">
        <v>64</v>
      </c>
      <c r="H39" s="39">
        <v>1</v>
      </c>
      <c r="I39" s="39"/>
      <c r="J39" s="40"/>
      <c r="K39" s="41">
        <f>IF(AND(H39= "",I39= ""), 0, ROUND(ROUND(J39, 2) * ROUND(IF(I39="",H39,I39),  0), 2))</f>
        <v/>
      </c>
      <c r="L39" s="7"/>
      <c r="N39" s="42">
        <v>0.2</v>
      </c>
    </row>
    <row r="40" spans="1:14" hidden="1">
      <c r="A40" s="7" t="s">
        <v>50</v>
      </c>
    </row>
    <row r="41" spans="1:14">
      <c r="A41" s="7" t="s">
        <v>51</v>
      </c>
      <c r="B41" s="35"/>
      <c r="C41" s="35"/>
      <c r="D41" s="43" t="s">
        <v>52</v>
      </c>
      <c r="H41" s="44">
        <v>1</v>
      </c>
      <c r="J41" s="45" t="s">
        <v>65</v>
      </c>
      <c r="K41" s="37"/>
    </row>
    <row r="42" spans="1:14" hidden="1">
      <c r="A42" s="7" t="s">
        <v>54</v>
      </c>
    </row>
    <row r="43" spans="1:14">
      <c r="A43" s="7">
        <v>9</v>
      </c>
      <c r="B43" s="35" t="s">
        <v>74</v>
      </c>
      <c r="C43" s="35"/>
      <c r="D43" s="36" t="s">
        <v>75</v>
      </c>
      <c r="E43" s="37"/>
      <c r="F43" s="37"/>
      <c r="G43" s="38" t="s">
        <v>64</v>
      </c>
      <c r="H43" s="39">
        <v>1</v>
      </c>
      <c r="I43" s="39"/>
      <c r="J43" s="40"/>
      <c r="K43" s="41">
        <f>IF(AND(H43= "",I43= ""), 0, ROUND(ROUND(J43, 2) * ROUND(IF(I43="",H43,I43),  0), 2))</f>
        <v/>
      </c>
      <c r="L43" s="7"/>
      <c r="N43" s="42">
        <v>0.2</v>
      </c>
    </row>
    <row r="44" spans="1:14" hidden="1">
      <c r="A44" s="7" t="s">
        <v>50</v>
      </c>
    </row>
    <row r="45" spans="1:14">
      <c r="A45" s="7" t="s">
        <v>51</v>
      </c>
      <c r="B45" s="35"/>
      <c r="C45" s="35"/>
      <c r="D45" s="43" t="s">
        <v>52</v>
      </c>
      <c r="H45" s="44">
        <v>1</v>
      </c>
      <c r="J45" s="45" t="s">
        <v>65</v>
      </c>
      <c r="K45" s="37"/>
    </row>
    <row r="46" spans="1:14" hidden="1">
      <c r="A46" s="7" t="s">
        <v>54</v>
      </c>
    </row>
    <row r="47" spans="1:14">
      <c r="A47" s="7">
        <v>9</v>
      </c>
      <c r="B47" s="35" t="s">
        <v>76</v>
      </c>
      <c r="C47" s="35"/>
      <c r="D47" s="36" t="s">
        <v>77</v>
      </c>
      <c r="E47" s="37"/>
      <c r="F47" s="37"/>
      <c r="G47" s="38" t="s">
        <v>64</v>
      </c>
      <c r="H47" s="39">
        <v>1</v>
      </c>
      <c r="I47" s="39"/>
      <c r="J47" s="40"/>
      <c r="K47" s="41">
        <f>IF(AND(H47= "",I47= ""), 0, ROUND(ROUND(J47, 2) * ROUND(IF(I47="",H47,I47),  0), 2))</f>
        <v/>
      </c>
      <c r="L47" s="7"/>
      <c r="N47" s="42">
        <v>0.2</v>
      </c>
    </row>
    <row r="48" spans="1:14" hidden="1">
      <c r="A48" s="7" t="s">
        <v>50</v>
      </c>
    </row>
    <row r="49" spans="1:14">
      <c r="A49" s="7" t="s">
        <v>51</v>
      </c>
      <c r="B49" s="35"/>
      <c r="C49" s="35"/>
      <c r="D49" s="43" t="s">
        <v>52</v>
      </c>
      <c r="H49" s="44">
        <v>1</v>
      </c>
      <c r="J49" s="45" t="s">
        <v>65</v>
      </c>
      <c r="K49" s="37"/>
    </row>
    <row r="50" spans="1:14" hidden="1">
      <c r="A50" s="7" t="s">
        <v>54</v>
      </c>
    </row>
    <row r="51" spans="1:14">
      <c r="A51" s="7">
        <v>9</v>
      </c>
      <c r="B51" s="35" t="s">
        <v>78</v>
      </c>
      <c r="C51" s="35"/>
      <c r="D51" s="36" t="s">
        <v>79</v>
      </c>
      <c r="E51" s="37"/>
      <c r="F51" s="37"/>
      <c r="G51" s="38" t="s">
        <v>64</v>
      </c>
      <c r="H51" s="39">
        <v>1</v>
      </c>
      <c r="I51" s="39"/>
      <c r="J51" s="40"/>
      <c r="K51" s="41">
        <f>IF(AND(H51= "",I51= ""), 0, ROUND(ROUND(J51, 2) * ROUND(IF(I51="",H51,I51),  0), 2))</f>
        <v/>
      </c>
      <c r="L51" s="7"/>
      <c r="N51" s="42">
        <v>0.2</v>
      </c>
    </row>
    <row r="52" spans="1:14" hidden="1">
      <c r="A52" s="7" t="s">
        <v>50</v>
      </c>
    </row>
    <row r="53" spans="1:14">
      <c r="A53" s="7" t="s">
        <v>51</v>
      </c>
      <c r="B53" s="35"/>
      <c r="C53" s="35"/>
      <c r="D53" s="43" t="s">
        <v>52</v>
      </c>
      <c r="H53" s="44">
        <v>1</v>
      </c>
      <c r="J53" s="45" t="s">
        <v>65</v>
      </c>
      <c r="K53" s="37"/>
    </row>
    <row r="54" spans="1:14" hidden="1">
      <c r="A54" s="7" t="s">
        <v>54</v>
      </c>
    </row>
    <row r="55" spans="1:14">
      <c r="A55" s="7">
        <v>9</v>
      </c>
      <c r="B55" s="35" t="s">
        <v>80</v>
      </c>
      <c r="C55" s="35"/>
      <c r="D55" s="36" t="s">
        <v>81</v>
      </c>
      <c r="E55" s="37"/>
      <c r="F55" s="37"/>
      <c r="G55" s="38" t="s">
        <v>64</v>
      </c>
      <c r="H55" s="39">
        <v>1</v>
      </c>
      <c r="I55" s="39"/>
      <c r="J55" s="40"/>
      <c r="K55" s="41">
        <f>IF(AND(H55= "",I55= ""), 0, ROUND(ROUND(J55, 2) * ROUND(IF(I55="",H55,I55),  0), 2))</f>
        <v/>
      </c>
      <c r="L55" s="7"/>
      <c r="N55" s="42">
        <v>0.2</v>
      </c>
    </row>
    <row r="56" spans="1:14" hidden="1">
      <c r="A56" s="7" t="s">
        <v>50</v>
      </c>
    </row>
    <row r="57" spans="1:14">
      <c r="A57" s="7" t="s">
        <v>51</v>
      </c>
      <c r="B57" s="35"/>
      <c r="C57" s="35"/>
      <c r="D57" s="43" t="s">
        <v>52</v>
      </c>
      <c r="H57" s="44">
        <v>1</v>
      </c>
      <c r="J57" s="45" t="s">
        <v>65</v>
      </c>
      <c r="K57" s="37"/>
    </row>
    <row r="58" spans="1:14" hidden="1">
      <c r="A58" s="7" t="s">
        <v>54</v>
      </c>
    </row>
    <row r="59" spans="1:14">
      <c r="A59" s="7">
        <v>9</v>
      </c>
      <c r="B59" s="35" t="s">
        <v>82</v>
      </c>
      <c r="C59" s="35"/>
      <c r="D59" s="36" t="s">
        <v>83</v>
      </c>
      <c r="E59" s="37"/>
      <c r="F59" s="37"/>
      <c r="G59" s="38" t="s">
        <v>64</v>
      </c>
      <c r="H59" s="39">
        <v>1</v>
      </c>
      <c r="I59" s="39"/>
      <c r="J59" s="40"/>
      <c r="K59" s="41">
        <f>IF(AND(H59= "",I59= ""), 0, ROUND(ROUND(J59, 2) * ROUND(IF(I59="",H59,I59),  0), 2))</f>
        <v/>
      </c>
      <c r="L59" s="7"/>
      <c r="N59" s="42">
        <v>0.2</v>
      </c>
    </row>
    <row r="60" spans="1:14" hidden="1">
      <c r="A60" s="7" t="s">
        <v>50</v>
      </c>
    </row>
    <row r="61" spans="1:14">
      <c r="A61" s="7" t="s">
        <v>51</v>
      </c>
      <c r="B61" s="35"/>
      <c r="C61" s="35"/>
      <c r="D61" s="43" t="s">
        <v>52</v>
      </c>
      <c r="H61" s="44">
        <v>1</v>
      </c>
      <c r="J61" s="45" t="s">
        <v>65</v>
      </c>
      <c r="K61" s="37"/>
    </row>
    <row r="62" spans="1:14" hidden="1">
      <c r="A62" s="7" t="s">
        <v>54</v>
      </c>
    </row>
    <row r="63" spans="1:14" hidden="1">
      <c r="A63" s="7" t="s">
        <v>55</v>
      </c>
    </row>
    <row r="64" spans="1:14">
      <c r="A64" s="7" t="s">
        <v>42</v>
      </c>
      <c r="B64" s="37"/>
      <c r="C64" s="37"/>
      <c r="K64" s="37"/>
    </row>
    <row r="65" spans="1:14">
      <c r="B65" s="37"/>
      <c r="C65" s="37"/>
      <c r="D65" s="46" t="s">
        <v>44</v>
      </c>
      <c r="E65" s="47"/>
      <c r="F65" s="47"/>
      <c r="G65" s="48"/>
      <c r="H65" s="48"/>
      <c r="I65" s="48"/>
      <c r="J65" s="48"/>
      <c r="K65" s="49"/>
    </row>
    <row r="66" spans="1:14">
      <c r="B66" s="37"/>
      <c r="C66" s="37"/>
      <c r="D66" s="50"/>
      <c r="E66" s="7"/>
      <c r="F66" s="7"/>
      <c r="G66" s="7"/>
      <c r="H66" s="7"/>
      <c r="I66" s="7"/>
      <c r="J66" s="7"/>
      <c r="K66" s="8"/>
    </row>
    <row r="67" spans="1:14">
      <c r="B67" s="37"/>
      <c r="C67" s="37"/>
      <c r="D67" s="51" t="s">
        <v>84</v>
      </c>
      <c r="E67" s="52"/>
      <c r="F67" s="52"/>
      <c r="G67" s="53">
        <f>SUMIF(L8:L64, IF(L7="","",L7), K8:K64)</f>
        <v/>
      </c>
      <c r="H67" s="53"/>
      <c r="I67" s="53"/>
      <c r="J67" s="53"/>
      <c r="K67" s="54"/>
    </row>
    <row r="68" spans="1:14" hidden="1">
      <c r="B68" s="37"/>
      <c r="C68" s="37"/>
      <c r="D68" s="55" t="s">
        <v>85</v>
      </c>
      <c r="E68" s="56"/>
      <c r="F68" s="56"/>
      <c r="G68" s="57">
        <f>ROUND(SUMIF(L8:L64, IF(L7="","",L7), K8:K64) * 0.2, 2)</f>
        <v/>
      </c>
      <c r="H68" s="57"/>
      <c r="I68" s="57"/>
      <c r="J68" s="57"/>
      <c r="K68" s="58"/>
    </row>
    <row r="69" spans="1:14" hidden="1">
      <c r="B69" s="37"/>
      <c r="C69" s="37"/>
      <c r="D69" s="51" t="s">
        <v>86</v>
      </c>
      <c r="E69" s="52"/>
      <c r="F69" s="52"/>
      <c r="G69" s="53">
        <f>SUM(G67:G68)</f>
        <v/>
      </c>
      <c r="H69" s="53"/>
      <c r="I69" s="53"/>
      <c r="J69" s="53"/>
      <c r="K69" s="54"/>
    </row>
    <row r="70" spans="1:14" ht="15.75" customHeight="1">
      <c r="A70" s="7">
        <v>3</v>
      </c>
      <c r="B70" s="30" t="s">
        <v>87</v>
      </c>
      <c r="C70" s="30"/>
      <c r="D70" s="31" t="s">
        <v>41</v>
      </c>
      <c r="E70" s="31"/>
      <c r="F70" s="31"/>
      <c r="G70" s="31"/>
      <c r="H70" s="31"/>
      <c r="I70" s="31"/>
      <c r="J70" s="31"/>
      <c r="K70" s="32"/>
      <c r="L70" s="7"/>
    </row>
    <row r="71" spans="1:14">
      <c r="A71" s="7">
        <v>4</v>
      </c>
      <c r="B71" s="30" t="s">
        <v>88</v>
      </c>
      <c r="C71" s="30"/>
      <c r="D71" s="33" t="s">
        <v>89</v>
      </c>
      <c r="E71" s="33"/>
      <c r="F71" s="33"/>
      <c r="G71" s="33"/>
      <c r="H71" s="33"/>
      <c r="I71" s="33"/>
      <c r="J71" s="33"/>
      <c r="K71" s="34"/>
      <c r="L71" s="7"/>
    </row>
    <row r="72" spans="1:14" ht="22.5" customHeight="1">
      <c r="A72" s="7">
        <v>9</v>
      </c>
      <c r="B72" s="35" t="s">
        <v>90</v>
      </c>
      <c r="C72" s="35"/>
      <c r="D72" s="36" t="s">
        <v>91</v>
      </c>
      <c r="E72" s="37"/>
      <c r="F72" s="37"/>
      <c r="G72" s="38" t="s">
        <v>13</v>
      </c>
      <c r="H72" s="59">
        <v>494</v>
      </c>
      <c r="I72" s="59"/>
      <c r="J72" s="40"/>
      <c r="K72" s="41">
        <f>IF(AND(H72= "",I72= ""), 0, ROUND(ROUND(J72, 2) * ROUND(IF(I72="",H72,I72),  2), 2))</f>
        <v/>
      </c>
      <c r="L72" s="7"/>
      <c r="N72" s="42">
        <v>0.2</v>
      </c>
    </row>
    <row r="73" spans="1:14" hidden="1">
      <c r="A73" s="7" t="s">
        <v>50</v>
      </c>
    </row>
    <row r="74" spans="1:14" ht="45" customHeight="1">
      <c r="A74" s="7" t="s">
        <v>92</v>
      </c>
      <c r="B74" s="60"/>
      <c r="C74" s="60"/>
      <c r="D74" s="60" t="s">
        <v>93</v>
      </c>
      <c r="E74" s="60"/>
      <c r="F74" s="60"/>
      <c r="G74" s="60"/>
      <c r="H74" s="60"/>
      <c r="I74" s="60"/>
      <c r="J74" s="60"/>
      <c r="K74" s="60"/>
    </row>
    <row r="75" spans="1:14">
      <c r="A75" s="7" t="s">
        <v>94</v>
      </c>
      <c r="B75" s="35"/>
      <c r="C75" s="35"/>
      <c r="D75" s="43" t="s">
        <v>95</v>
      </c>
      <c r="K75" s="37"/>
    </row>
    <row r="76" spans="1:14" ht="33.75" customHeight="1">
      <c r="A76" s="7" t="s">
        <v>96</v>
      </c>
      <c r="B76" s="35" t="s">
        <v>97</v>
      </c>
      <c r="C76" s="35"/>
      <c r="D76" s="43" t="s">
        <v>98</v>
      </c>
      <c r="E76" s="61">
        <v>523.37</v>
      </c>
      <c r="F76" s="62" t="s">
        <v>99</v>
      </c>
      <c r="K76" s="37"/>
    </row>
    <row r="77" spans="1:14" ht="22.5" customHeight="1">
      <c r="A77" s="7" t="s">
        <v>96</v>
      </c>
      <c r="B77" s="35" t="s">
        <v>97</v>
      </c>
      <c r="C77" s="35"/>
      <c r="D77" s="43" t="s">
        <v>100</v>
      </c>
      <c r="E77" s="61">
        <v>4.42</v>
      </c>
      <c r="F77" s="62" t="s">
        <v>99</v>
      </c>
      <c r="K77" s="37"/>
    </row>
    <row r="78" spans="1:14">
      <c r="A78" s="7" t="s">
        <v>96</v>
      </c>
      <c r="B78" s="35" t="s">
        <v>97</v>
      </c>
      <c r="C78" s="35"/>
      <c r="D78" s="43" t="s">
        <v>101</v>
      </c>
      <c r="E78" s="61">
        <v>1.12</v>
      </c>
      <c r="F78" s="62" t="s">
        <v>99</v>
      </c>
      <c r="K78" s="37"/>
    </row>
    <row r="79" spans="1:14">
      <c r="A79" s="7" t="s">
        <v>96</v>
      </c>
      <c r="B79" s="35" t="s">
        <v>97</v>
      </c>
      <c r="C79" s="35"/>
      <c r="D79" s="43" t="s">
        <v>102</v>
      </c>
      <c r="E79" s="61">
        <v>4.8</v>
      </c>
      <c r="F79" s="62" t="s">
        <v>99</v>
      </c>
      <c r="K79" s="37"/>
    </row>
    <row r="80" spans="1:14">
      <c r="A80" s="7" t="s">
        <v>96</v>
      </c>
      <c r="B80" s="35" t="s">
        <v>97</v>
      </c>
      <c r="C80" s="35"/>
      <c r="D80" s="43" t="s">
        <v>103</v>
      </c>
      <c r="E80" s="61">
        <v>11.52</v>
      </c>
      <c r="F80" s="62" t="s">
        <v>99</v>
      </c>
      <c r="K80" s="37"/>
    </row>
    <row r="81" spans="1:14">
      <c r="A81" s="7" t="s">
        <v>96</v>
      </c>
      <c r="B81" s="35" t="s">
        <v>97</v>
      </c>
      <c r="C81" s="35"/>
      <c r="D81" s="43" t="s">
        <v>104</v>
      </c>
      <c r="E81" s="61">
        <v>32.4</v>
      </c>
      <c r="F81" s="62" t="s">
        <v>99</v>
      </c>
      <c r="K81" s="37"/>
    </row>
    <row r="82" spans="1:14">
      <c r="A82" s="7" t="s">
        <v>96</v>
      </c>
      <c r="B82" s="35" t="s">
        <v>97</v>
      </c>
      <c r="C82" s="35"/>
      <c r="D82" s="43" t="s">
        <v>105</v>
      </c>
      <c r="E82" s="61">
        <v>2</v>
      </c>
      <c r="F82" s="62" t="s">
        <v>99</v>
      </c>
      <c r="K82" s="37"/>
    </row>
    <row r="83" spans="1:14" ht="22.5" customHeight="1">
      <c r="A83" s="7" t="s">
        <v>96</v>
      </c>
      <c r="B83" s="35" t="s">
        <v>97</v>
      </c>
      <c r="C83" s="35"/>
      <c r="D83" s="43" t="s">
        <v>106</v>
      </c>
      <c r="E83" s="61">
        <v>44.36</v>
      </c>
      <c r="F83" s="62" t="s">
        <v>99</v>
      </c>
      <c r="K83" s="37"/>
    </row>
    <row r="84" spans="1:14">
      <c r="A84" s="7" t="s">
        <v>51</v>
      </c>
      <c r="B84" s="35"/>
      <c r="C84" s="35"/>
      <c r="D84" s="43" t="s">
        <v>107</v>
      </c>
      <c r="E84" s="63" t="s">
        <v>108</v>
      </c>
      <c r="H84" s="64">
        <v>625</v>
      </c>
      <c r="J84" s="65" t="s">
        <v>99</v>
      </c>
      <c r="K84" s="37"/>
    </row>
    <row r="85" spans="1:14">
      <c r="A85" s="7" t="s">
        <v>109</v>
      </c>
      <c r="B85" s="35" t="s">
        <v>110</v>
      </c>
      <c r="C85" s="35"/>
      <c r="D85" s="43" t="s">
        <v>111</v>
      </c>
      <c r="E85" s="61">
        <v>-29.15</v>
      </c>
      <c r="F85" s="62" t="s">
        <v>99</v>
      </c>
      <c r="K85" s="37"/>
    </row>
    <row r="86" spans="1:14">
      <c r="A86" s="7" t="s">
        <v>109</v>
      </c>
      <c r="B86" s="35" t="s">
        <v>110</v>
      </c>
      <c r="C86" s="35"/>
      <c r="D86" s="43" t="s">
        <v>112</v>
      </c>
      <c r="E86" s="61">
        <v>-2.29</v>
      </c>
      <c r="F86" s="62" t="s">
        <v>99</v>
      </c>
      <c r="K86" s="37"/>
    </row>
    <row r="87" spans="1:14">
      <c r="A87" s="7" t="s">
        <v>109</v>
      </c>
      <c r="B87" s="35" t="s">
        <v>110</v>
      </c>
      <c r="C87" s="35"/>
      <c r="D87" s="43" t="s">
        <v>113</v>
      </c>
      <c r="E87" s="61">
        <v>-15.12</v>
      </c>
      <c r="F87" s="62" t="s">
        <v>99</v>
      </c>
      <c r="K87" s="37"/>
    </row>
    <row r="88" spans="1:14">
      <c r="A88" s="7" t="s">
        <v>109</v>
      </c>
      <c r="B88" s="35" t="s">
        <v>110</v>
      </c>
      <c r="C88" s="35"/>
      <c r="D88" s="43" t="s">
        <v>114</v>
      </c>
      <c r="E88" s="61">
        <v>-22.68</v>
      </c>
      <c r="F88" s="62" t="s">
        <v>99</v>
      </c>
      <c r="K88" s="37"/>
    </row>
    <row r="89" spans="1:14">
      <c r="A89" s="7" t="s">
        <v>109</v>
      </c>
      <c r="B89" s="35" t="s">
        <v>110</v>
      </c>
      <c r="C89" s="35"/>
      <c r="D89" s="43" t="s">
        <v>115</v>
      </c>
      <c r="E89" s="61">
        <v>-58.32</v>
      </c>
      <c r="F89" s="62" t="s">
        <v>99</v>
      </c>
      <c r="K89" s="37"/>
    </row>
    <row r="90" spans="1:14">
      <c r="A90" s="7" t="s">
        <v>109</v>
      </c>
      <c r="B90" s="35" t="s">
        <v>110</v>
      </c>
      <c r="C90" s="35"/>
      <c r="D90" s="43" t="s">
        <v>116</v>
      </c>
      <c r="E90" s="61">
        <v>-2.52</v>
      </c>
      <c r="F90" s="62" t="s">
        <v>99</v>
      </c>
      <c r="K90" s="37"/>
    </row>
    <row r="91" spans="1:14">
      <c r="A91" s="7" t="s">
        <v>51</v>
      </c>
      <c r="B91" s="35"/>
      <c r="C91" s="35"/>
      <c r="D91" s="43" t="s">
        <v>117</v>
      </c>
      <c r="E91" s="63" t="s">
        <v>108</v>
      </c>
      <c r="H91" s="64">
        <v>-131</v>
      </c>
      <c r="J91" s="65" t="s">
        <v>99</v>
      </c>
      <c r="K91" s="37"/>
    </row>
    <row r="92" spans="1:14" hidden="1">
      <c r="A92" s="7" t="s">
        <v>54</v>
      </c>
    </row>
    <row r="93" spans="1:14" ht="22.5" customHeight="1">
      <c r="A93" s="7">
        <v>9</v>
      </c>
      <c r="B93" s="35" t="s">
        <v>118</v>
      </c>
      <c r="C93" s="35"/>
      <c r="D93" s="36" t="s">
        <v>119</v>
      </c>
      <c r="E93" s="37"/>
      <c r="F93" s="37"/>
      <c r="G93" s="38" t="s">
        <v>13</v>
      </c>
      <c r="H93" s="59">
        <v>32</v>
      </c>
      <c r="I93" s="59"/>
      <c r="J93" s="40"/>
      <c r="K93" s="41">
        <f>IF(AND(H93= "",I93= ""), 0, ROUND(ROUND(J93, 2) * ROUND(IF(I93="",H93,I93),  2), 2))</f>
        <v/>
      </c>
      <c r="L93" s="7"/>
      <c r="N93" s="42">
        <v>0.2</v>
      </c>
    </row>
    <row r="94" spans="1:14" hidden="1">
      <c r="A94" s="7" t="s">
        <v>50</v>
      </c>
    </row>
    <row r="95" spans="1:14" ht="33.75" customHeight="1">
      <c r="A95" s="7" t="s">
        <v>92</v>
      </c>
      <c r="B95" s="60"/>
      <c r="C95" s="60"/>
      <c r="D95" s="60" t="s">
        <v>120</v>
      </c>
      <c r="E95" s="60"/>
      <c r="F95" s="60"/>
      <c r="G95" s="60"/>
      <c r="H95" s="60"/>
      <c r="I95" s="60"/>
      <c r="J95" s="60"/>
      <c r="K95" s="60"/>
    </row>
    <row r="96" spans="1:14">
      <c r="A96" s="7" t="s">
        <v>94</v>
      </c>
      <c r="B96" s="35"/>
      <c r="C96" s="35"/>
      <c r="D96" s="43" t="s">
        <v>95</v>
      </c>
      <c r="K96" s="37"/>
    </row>
    <row r="97" spans="1:14">
      <c r="A97" s="7" t="s">
        <v>96</v>
      </c>
      <c r="B97" s="35" t="s">
        <v>97</v>
      </c>
      <c r="C97" s="35"/>
      <c r="D97" s="43" t="s">
        <v>121</v>
      </c>
      <c r="E97" s="61">
        <v>15.35</v>
      </c>
      <c r="F97" s="62" t="s">
        <v>99</v>
      </c>
      <c r="K97" s="37"/>
    </row>
    <row r="98" spans="1:14">
      <c r="A98" s="7" t="s">
        <v>96</v>
      </c>
      <c r="B98" s="35" t="s">
        <v>97</v>
      </c>
      <c r="C98" s="35"/>
      <c r="D98" s="43" t="s">
        <v>122</v>
      </c>
      <c r="E98" s="61">
        <v>7.13</v>
      </c>
      <c r="F98" s="62" t="s">
        <v>99</v>
      </c>
      <c r="K98" s="37"/>
    </row>
    <row r="99" spans="1:14">
      <c r="A99" s="7" t="s">
        <v>96</v>
      </c>
      <c r="B99" s="35" t="s">
        <v>97</v>
      </c>
      <c r="C99" s="35"/>
      <c r="D99" s="43" t="s">
        <v>123</v>
      </c>
      <c r="E99" s="61">
        <v>7.06</v>
      </c>
      <c r="F99" s="62" t="s">
        <v>99</v>
      </c>
      <c r="K99" s="37"/>
    </row>
    <row r="100" spans="1:14">
      <c r="A100" s="7" t="s">
        <v>96</v>
      </c>
      <c r="B100" s="35" t="s">
        <v>97</v>
      </c>
      <c r="C100" s="35"/>
      <c r="D100" s="43" t="s">
        <v>124</v>
      </c>
      <c r="E100" s="61">
        <v>2</v>
      </c>
      <c r="F100" s="62" t="s">
        <v>99</v>
      </c>
      <c r="K100" s="37"/>
    </row>
    <row r="101" spans="1:14">
      <c r="A101" s="7" t="s">
        <v>51</v>
      </c>
      <c r="B101" s="35"/>
      <c r="C101" s="35"/>
      <c r="D101" s="43" t="s">
        <v>107</v>
      </c>
      <c r="E101" s="63" t="s">
        <v>108</v>
      </c>
      <c r="H101" s="64">
        <v>35</v>
      </c>
      <c r="J101" s="65" t="s">
        <v>99</v>
      </c>
      <c r="K101" s="37"/>
    </row>
    <row r="102" spans="1:14">
      <c r="A102" s="7" t="s">
        <v>109</v>
      </c>
      <c r="B102" s="35" t="s">
        <v>110</v>
      </c>
      <c r="C102" s="35"/>
      <c r="D102" s="43" t="s">
        <v>125</v>
      </c>
      <c r="E102" s="61">
        <v>-2.52</v>
      </c>
      <c r="F102" s="62" t="s">
        <v>99</v>
      </c>
      <c r="K102" s="37"/>
    </row>
    <row r="103" spans="1:14">
      <c r="A103" s="7" t="s">
        <v>51</v>
      </c>
      <c r="B103" s="35"/>
      <c r="C103" s="35"/>
      <c r="D103" s="43" t="s">
        <v>117</v>
      </c>
      <c r="E103" s="63" t="s">
        <v>108</v>
      </c>
      <c r="H103" s="64">
        <v>-3</v>
      </c>
      <c r="J103" s="65" t="s">
        <v>99</v>
      </c>
      <c r="K103" s="37"/>
    </row>
    <row r="104" spans="1:14" hidden="1">
      <c r="A104" s="7" t="s">
        <v>54</v>
      </c>
    </row>
    <row r="105" spans="1:14" ht="22.5" customHeight="1">
      <c r="A105" s="7">
        <v>9</v>
      </c>
      <c r="B105" s="35" t="s">
        <v>126</v>
      </c>
      <c r="C105" s="35"/>
      <c r="D105" s="36" t="s">
        <v>127</v>
      </c>
      <c r="E105" s="37"/>
      <c r="F105" s="37"/>
      <c r="G105" s="38" t="s">
        <v>13</v>
      </c>
      <c r="H105" s="59">
        <v>35</v>
      </c>
      <c r="I105" s="59"/>
      <c r="J105" s="40"/>
      <c r="K105" s="41">
        <f>IF(AND(H105= "",I105= ""), 0, ROUND(ROUND(J105, 2) * ROUND(IF(I105="",H105,I105),  2), 2))</f>
        <v/>
      </c>
      <c r="L105" s="7"/>
      <c r="N105" s="42">
        <v>0.2</v>
      </c>
    </row>
    <row r="106" spans="1:14" hidden="1">
      <c r="A106" s="7" t="s">
        <v>50</v>
      </c>
    </row>
    <row r="107" spans="1:14" ht="33.75" customHeight="1">
      <c r="A107" s="7" t="s">
        <v>92</v>
      </c>
      <c r="B107" s="60"/>
      <c r="C107" s="60"/>
      <c r="D107" s="60" t="s">
        <v>128</v>
      </c>
      <c r="E107" s="60"/>
      <c r="F107" s="60"/>
      <c r="G107" s="60"/>
      <c r="H107" s="60"/>
      <c r="I107" s="60"/>
      <c r="J107" s="60"/>
      <c r="K107" s="60"/>
    </row>
    <row r="108" spans="1:14">
      <c r="A108" s="7" t="s">
        <v>94</v>
      </c>
      <c r="B108" s="35"/>
      <c r="C108" s="35"/>
      <c r="D108" s="43" t="s">
        <v>95</v>
      </c>
      <c r="K108" s="37"/>
    </row>
    <row r="109" spans="1:14">
      <c r="A109" s="7" t="s">
        <v>96</v>
      </c>
      <c r="B109" s="35" t="s">
        <v>97</v>
      </c>
      <c r="C109" s="35"/>
      <c r="D109" s="43" t="s">
        <v>129</v>
      </c>
      <c r="E109" s="61">
        <v>13.4</v>
      </c>
      <c r="F109" s="62" t="s">
        <v>99</v>
      </c>
      <c r="K109" s="37"/>
    </row>
    <row r="110" spans="1:14">
      <c r="A110" s="7" t="s">
        <v>96</v>
      </c>
      <c r="B110" s="35" t="s">
        <v>97</v>
      </c>
      <c r="C110" s="35"/>
      <c r="D110" s="43" t="s">
        <v>130</v>
      </c>
      <c r="E110" s="61">
        <v>20.94</v>
      </c>
      <c r="F110" s="62" t="s">
        <v>99</v>
      </c>
      <c r="K110" s="37"/>
    </row>
    <row r="111" spans="1:14" ht="22.5" customHeight="1">
      <c r="A111" s="7" t="s">
        <v>96</v>
      </c>
      <c r="B111" s="35" t="s">
        <v>97</v>
      </c>
      <c r="C111" s="35"/>
      <c r="D111" s="43" t="s">
        <v>131</v>
      </c>
      <c r="E111" s="61">
        <v>2.4</v>
      </c>
      <c r="F111" s="62" t="s">
        <v>99</v>
      </c>
      <c r="K111" s="37"/>
    </row>
    <row r="112" spans="1:14">
      <c r="A112" s="7" t="s">
        <v>51</v>
      </c>
      <c r="B112" s="35"/>
      <c r="C112" s="35"/>
      <c r="D112" s="43" t="s">
        <v>107</v>
      </c>
      <c r="E112" s="63" t="s">
        <v>108</v>
      </c>
      <c r="H112" s="64">
        <v>40</v>
      </c>
      <c r="J112" s="65" t="s">
        <v>99</v>
      </c>
      <c r="K112" s="37"/>
    </row>
    <row r="113" spans="1:14">
      <c r="A113" s="7" t="s">
        <v>109</v>
      </c>
      <c r="B113" s="35" t="s">
        <v>110</v>
      </c>
      <c r="C113" s="35"/>
      <c r="D113" s="43" t="s">
        <v>132</v>
      </c>
      <c r="E113" s="61">
        <v>-4.32</v>
      </c>
      <c r="F113" s="62" t="s">
        <v>99</v>
      </c>
      <c r="K113" s="37"/>
    </row>
    <row r="114" spans="1:14">
      <c r="A114" s="7" t="s">
        <v>51</v>
      </c>
      <c r="B114" s="35"/>
      <c r="C114" s="35"/>
      <c r="D114" s="43" t="s">
        <v>117</v>
      </c>
      <c r="E114" s="63" t="s">
        <v>108</v>
      </c>
      <c r="H114" s="64">
        <v>-5</v>
      </c>
      <c r="J114" s="65" t="s">
        <v>99</v>
      </c>
      <c r="K114" s="37"/>
    </row>
    <row r="115" spans="1:14" hidden="1">
      <c r="A115" s="7" t="s">
        <v>54</v>
      </c>
    </row>
    <row r="116" spans="1:14" hidden="1">
      <c r="A116" s="7" t="s">
        <v>55</v>
      </c>
    </row>
    <row r="117" spans="1:14">
      <c r="A117" s="7">
        <v>4</v>
      </c>
      <c r="B117" s="30" t="s">
        <v>133</v>
      </c>
      <c r="C117" s="30"/>
      <c r="D117" s="33" t="s">
        <v>134</v>
      </c>
      <c r="E117" s="33"/>
      <c r="F117" s="33"/>
      <c r="G117" s="33"/>
      <c r="H117" s="33"/>
      <c r="I117" s="33"/>
      <c r="J117" s="33"/>
      <c r="K117" s="34"/>
      <c r="L117" s="7"/>
    </row>
    <row r="118" spans="1:14">
      <c r="A118" s="7">
        <v>9</v>
      </c>
      <c r="B118" s="35" t="s">
        <v>135</v>
      </c>
      <c r="C118" s="35"/>
      <c r="D118" s="36" t="s">
        <v>136</v>
      </c>
      <c r="E118" s="37"/>
      <c r="F118" s="37"/>
      <c r="G118" s="38" t="s">
        <v>13</v>
      </c>
      <c r="H118" s="59">
        <v>1185</v>
      </c>
      <c r="I118" s="59"/>
      <c r="J118" s="40"/>
      <c r="K118" s="41">
        <f>IF(AND(H118= "",I118= ""), 0, ROUND(ROUND(J118, 2) * ROUND(IF(I118="",H118,I118),  2), 2))</f>
        <v/>
      </c>
      <c r="L118" s="7"/>
      <c r="N118" s="42">
        <v>0.2</v>
      </c>
    </row>
    <row r="119" spans="1:14" hidden="1">
      <c r="A119" s="7" t="s">
        <v>50</v>
      </c>
    </row>
    <row r="120" spans="1:14" ht="45" customHeight="1">
      <c r="A120" s="7" t="s">
        <v>92</v>
      </c>
      <c r="B120" s="60"/>
      <c r="C120" s="60"/>
      <c r="D120" s="60" t="s">
        <v>137</v>
      </c>
      <c r="E120" s="60"/>
      <c r="F120" s="60"/>
      <c r="G120" s="60"/>
      <c r="H120" s="60"/>
      <c r="I120" s="60"/>
      <c r="J120" s="60"/>
      <c r="K120" s="60"/>
    </row>
    <row r="121" spans="1:14">
      <c r="A121" s="7" t="s">
        <v>94</v>
      </c>
      <c r="B121" s="35"/>
      <c r="C121" s="35"/>
      <c r="D121" s="43" t="s">
        <v>95</v>
      </c>
      <c r="K121" s="37"/>
    </row>
    <row r="122" spans="1:14">
      <c r="A122" s="7" t="s">
        <v>96</v>
      </c>
      <c r="B122" s="35" t="s">
        <v>97</v>
      </c>
      <c r="C122" s="35"/>
      <c r="D122" s="43" t="s">
        <v>138</v>
      </c>
      <c r="E122" s="61">
        <v>299.09</v>
      </c>
      <c r="F122" s="62" t="s">
        <v>99</v>
      </c>
      <c r="K122" s="37"/>
    </row>
    <row r="123" spans="1:14">
      <c r="A123" s="7" t="s">
        <v>96</v>
      </c>
      <c r="B123" s="35" t="s">
        <v>97</v>
      </c>
      <c r="C123" s="35"/>
      <c r="D123" s="43" t="s">
        <v>139</v>
      </c>
      <c r="E123" s="61">
        <v>-11.34</v>
      </c>
      <c r="F123" s="62" t="s">
        <v>99</v>
      </c>
      <c r="K123" s="37"/>
    </row>
    <row r="124" spans="1:14">
      <c r="A124" s="7" t="s">
        <v>96</v>
      </c>
      <c r="B124" s="35" t="s">
        <v>97</v>
      </c>
      <c r="C124" s="35"/>
      <c r="D124" s="43" t="s">
        <v>140</v>
      </c>
      <c r="E124" s="61">
        <v>-5.04</v>
      </c>
      <c r="F124" s="62" t="s">
        <v>99</v>
      </c>
      <c r="K124" s="37"/>
    </row>
    <row r="125" spans="1:14">
      <c r="A125" s="7" t="s">
        <v>96</v>
      </c>
      <c r="B125" s="35" t="s">
        <v>97</v>
      </c>
      <c r="C125" s="35"/>
      <c r="D125" s="43" t="s">
        <v>141</v>
      </c>
      <c r="E125" s="61">
        <v>-6.93</v>
      </c>
      <c r="F125" s="62" t="s">
        <v>99</v>
      </c>
      <c r="K125" s="37"/>
    </row>
    <row r="126" spans="1:14">
      <c r="A126" s="7" t="s">
        <v>96</v>
      </c>
      <c r="B126" s="35" t="s">
        <v>97</v>
      </c>
      <c r="C126" s="35"/>
      <c r="D126" s="43" t="s">
        <v>142</v>
      </c>
      <c r="E126" s="61">
        <v>-8.4</v>
      </c>
      <c r="F126" s="62" t="s">
        <v>99</v>
      </c>
      <c r="K126" s="37"/>
    </row>
    <row r="127" spans="1:14">
      <c r="A127" s="7" t="s">
        <v>51</v>
      </c>
      <c r="B127" s="35"/>
      <c r="C127" s="35"/>
      <c r="D127" s="43" t="s">
        <v>107</v>
      </c>
      <c r="E127" s="63" t="s">
        <v>108</v>
      </c>
      <c r="H127" s="64">
        <v>270</v>
      </c>
      <c r="J127" s="65" t="s">
        <v>99</v>
      </c>
      <c r="K127" s="37"/>
    </row>
    <row r="128" spans="1:14">
      <c r="A128" s="7" t="s">
        <v>109</v>
      </c>
      <c r="B128" s="35" t="s">
        <v>110</v>
      </c>
      <c r="C128" s="35"/>
      <c r="D128" s="43" t="s">
        <v>143</v>
      </c>
      <c r="E128" s="61">
        <v>94.97</v>
      </c>
      <c r="F128" s="62" t="s">
        <v>99</v>
      </c>
      <c r="K128" s="37"/>
    </row>
    <row r="129" spans="1:14">
      <c r="A129" s="7" t="s">
        <v>51</v>
      </c>
      <c r="B129" s="35"/>
      <c r="C129" s="35"/>
      <c r="D129" s="43" t="s">
        <v>144</v>
      </c>
      <c r="E129" s="63" t="s">
        <v>108</v>
      </c>
      <c r="H129" s="64">
        <v>95</v>
      </c>
      <c r="J129" s="65" t="s">
        <v>99</v>
      </c>
      <c r="K129" s="37"/>
    </row>
    <row r="130" spans="1:14">
      <c r="A130" s="7" t="s">
        <v>145</v>
      </c>
      <c r="B130" s="35" t="s">
        <v>146</v>
      </c>
      <c r="C130" s="35"/>
      <c r="D130" s="43" t="s">
        <v>147</v>
      </c>
      <c r="E130" s="61">
        <v>814.92</v>
      </c>
      <c r="F130" s="62" t="s">
        <v>99</v>
      </c>
      <c r="K130" s="37"/>
    </row>
    <row r="131" spans="1:14">
      <c r="A131" s="7" t="s">
        <v>145</v>
      </c>
      <c r="B131" s="35" t="s">
        <v>146</v>
      </c>
      <c r="C131" s="35"/>
      <c r="D131" s="43" t="s">
        <v>148</v>
      </c>
      <c r="E131" s="61">
        <v>-5.15</v>
      </c>
      <c r="F131" s="62" t="s">
        <v>99</v>
      </c>
      <c r="K131" s="37"/>
    </row>
    <row r="132" spans="1:14">
      <c r="A132" s="7" t="s">
        <v>145</v>
      </c>
      <c r="B132" s="35" t="s">
        <v>146</v>
      </c>
      <c r="C132" s="35"/>
      <c r="D132" s="43" t="s">
        <v>149</v>
      </c>
      <c r="E132" s="61">
        <v>-7.14</v>
      </c>
      <c r="F132" s="62" t="s">
        <v>99</v>
      </c>
      <c r="K132" s="37"/>
    </row>
    <row r="133" spans="1:14">
      <c r="A133" s="7" t="s">
        <v>145</v>
      </c>
      <c r="B133" s="35" t="s">
        <v>146</v>
      </c>
      <c r="C133" s="35"/>
      <c r="D133" s="43" t="s">
        <v>150</v>
      </c>
      <c r="E133" s="61">
        <v>-3.36</v>
      </c>
      <c r="F133" s="62" t="s">
        <v>99</v>
      </c>
      <c r="K133" s="37"/>
    </row>
    <row r="134" spans="1:14">
      <c r="A134" s="7" t="s">
        <v>145</v>
      </c>
      <c r="B134" s="35" t="s">
        <v>146</v>
      </c>
      <c r="C134" s="35"/>
      <c r="D134" s="43" t="s">
        <v>151</v>
      </c>
      <c r="E134" s="61">
        <v>-3.15</v>
      </c>
      <c r="F134" s="62" t="s">
        <v>99</v>
      </c>
      <c r="K134" s="37"/>
    </row>
    <row r="135" spans="1:14">
      <c r="A135" s="7" t="s">
        <v>145</v>
      </c>
      <c r="B135" s="35" t="s">
        <v>146</v>
      </c>
      <c r="C135" s="35"/>
      <c r="D135" s="43" t="s">
        <v>152</v>
      </c>
      <c r="E135" s="61">
        <v>-54.6</v>
      </c>
      <c r="F135" s="62" t="s">
        <v>99</v>
      </c>
      <c r="K135" s="37"/>
    </row>
    <row r="136" spans="1:14">
      <c r="A136" s="7" t="s">
        <v>51</v>
      </c>
      <c r="B136" s="35"/>
      <c r="C136" s="35"/>
      <c r="D136" s="43" t="s">
        <v>153</v>
      </c>
      <c r="E136" s="63" t="s">
        <v>108</v>
      </c>
      <c r="H136" s="64">
        <v>745</v>
      </c>
      <c r="J136" s="65" t="s">
        <v>99</v>
      </c>
      <c r="K136" s="37"/>
    </row>
    <row r="137" spans="1:14">
      <c r="A137" s="7" t="s">
        <v>154</v>
      </c>
      <c r="B137" s="35" t="s">
        <v>155</v>
      </c>
      <c r="C137" s="35"/>
      <c r="D137" s="43" t="s">
        <v>156</v>
      </c>
      <c r="E137" s="61">
        <v>3.48</v>
      </c>
      <c r="F137" s="62" t="s">
        <v>99</v>
      </c>
      <c r="K137" s="37"/>
    </row>
    <row r="138" spans="1:14">
      <c r="A138" s="7" t="s">
        <v>154</v>
      </c>
      <c r="B138" s="35" t="s">
        <v>155</v>
      </c>
      <c r="C138" s="35"/>
      <c r="D138" s="43" t="s">
        <v>157</v>
      </c>
      <c r="E138" s="61">
        <v>8.42</v>
      </c>
      <c r="F138" s="62" t="s">
        <v>99</v>
      </c>
      <c r="K138" s="37"/>
    </row>
    <row r="139" spans="1:14">
      <c r="A139" s="7" t="s">
        <v>154</v>
      </c>
      <c r="B139" s="35" t="s">
        <v>155</v>
      </c>
      <c r="C139" s="35"/>
      <c r="D139" s="43" t="s">
        <v>158</v>
      </c>
      <c r="E139" s="61">
        <v>45.99</v>
      </c>
      <c r="F139" s="62" t="s">
        <v>99</v>
      </c>
      <c r="K139" s="37"/>
    </row>
    <row r="140" spans="1:14">
      <c r="A140" s="7" t="s">
        <v>154</v>
      </c>
      <c r="B140" s="35" t="s">
        <v>155</v>
      </c>
      <c r="C140" s="35"/>
      <c r="D140" s="43" t="s">
        <v>159</v>
      </c>
      <c r="E140" s="61">
        <v>14.17</v>
      </c>
      <c r="F140" s="62" t="s">
        <v>99</v>
      </c>
      <c r="K140" s="37"/>
    </row>
    <row r="141" spans="1:14">
      <c r="A141" s="7" t="s">
        <v>51</v>
      </c>
      <c r="B141" s="35"/>
      <c r="C141" s="35"/>
      <c r="D141" s="43" t="s">
        <v>160</v>
      </c>
      <c r="E141" s="63" t="s">
        <v>108</v>
      </c>
      <c r="H141" s="64">
        <v>75</v>
      </c>
      <c r="J141" s="65" t="s">
        <v>99</v>
      </c>
      <c r="K141" s="37"/>
    </row>
    <row r="142" spans="1:14" hidden="1">
      <c r="A142" s="7" t="s">
        <v>54</v>
      </c>
    </row>
    <row r="143" spans="1:14" ht="22.5" customHeight="1">
      <c r="A143" s="7">
        <v>9</v>
      </c>
      <c r="B143" s="35" t="s">
        <v>161</v>
      </c>
      <c r="C143" s="35"/>
      <c r="D143" s="36" t="s">
        <v>119</v>
      </c>
      <c r="E143" s="37"/>
      <c r="F143" s="37"/>
      <c r="G143" s="38" t="s">
        <v>13</v>
      </c>
      <c r="H143" s="59">
        <v>153</v>
      </c>
      <c r="I143" s="59"/>
      <c r="J143" s="40"/>
      <c r="K143" s="41">
        <f>IF(AND(H143= "",I143= ""), 0, ROUND(ROUND(J143, 2) * ROUND(IF(I143="",H143,I143),  2), 2))</f>
        <v/>
      </c>
      <c r="L143" s="7"/>
      <c r="N143" s="42">
        <v>0.2</v>
      </c>
    </row>
    <row r="144" spans="1:14" hidden="1">
      <c r="A144" s="7" t="s">
        <v>50</v>
      </c>
    </row>
    <row r="145" spans="1:14" ht="33.75" customHeight="1">
      <c r="A145" s="7" t="s">
        <v>92</v>
      </c>
      <c r="B145" s="60"/>
      <c r="C145" s="60"/>
      <c r="D145" s="60" t="s">
        <v>162</v>
      </c>
      <c r="E145" s="60"/>
      <c r="F145" s="60"/>
      <c r="G145" s="60"/>
      <c r="H145" s="60"/>
      <c r="I145" s="60"/>
      <c r="J145" s="60"/>
      <c r="K145" s="60"/>
    </row>
    <row r="146" spans="1:14">
      <c r="A146" s="7" t="s">
        <v>94</v>
      </c>
      <c r="B146" s="35"/>
      <c r="C146" s="35"/>
      <c r="D146" s="43" t="s">
        <v>95</v>
      </c>
      <c r="K146" s="37"/>
    </row>
    <row r="147" spans="1:14">
      <c r="A147" s="7" t="s">
        <v>96</v>
      </c>
      <c r="B147" s="35" t="s">
        <v>97</v>
      </c>
      <c r="C147" s="35"/>
      <c r="D147" s="43" t="s">
        <v>163</v>
      </c>
      <c r="E147" s="61">
        <v>24.62</v>
      </c>
      <c r="F147" s="62" t="s">
        <v>99</v>
      </c>
      <c r="K147" s="37"/>
    </row>
    <row r="148" spans="1:14">
      <c r="A148" s="7" t="s">
        <v>96</v>
      </c>
      <c r="B148" s="35" t="s">
        <v>97</v>
      </c>
      <c r="C148" s="35"/>
      <c r="D148" s="43" t="s">
        <v>164</v>
      </c>
      <c r="E148" s="61">
        <v>34.92</v>
      </c>
      <c r="F148" s="62" t="s">
        <v>99</v>
      </c>
      <c r="K148" s="37"/>
    </row>
    <row r="149" spans="1:14">
      <c r="A149" s="7" t="s">
        <v>96</v>
      </c>
      <c r="B149" s="35" t="s">
        <v>97</v>
      </c>
      <c r="C149" s="35"/>
      <c r="D149" s="43" t="s">
        <v>165</v>
      </c>
      <c r="E149" s="61">
        <v>20.6</v>
      </c>
      <c r="F149" s="62" t="s">
        <v>99</v>
      </c>
      <c r="K149" s="37"/>
    </row>
    <row r="150" spans="1:14">
      <c r="A150" s="7" t="s">
        <v>96</v>
      </c>
      <c r="B150" s="35" t="s">
        <v>97</v>
      </c>
      <c r="C150" s="35"/>
      <c r="D150" s="43" t="s">
        <v>166</v>
      </c>
      <c r="E150" s="61">
        <v>15</v>
      </c>
      <c r="F150" s="62" t="s">
        <v>99</v>
      </c>
      <c r="K150" s="37"/>
    </row>
    <row r="151" spans="1:14">
      <c r="A151" s="7" t="s">
        <v>96</v>
      </c>
      <c r="B151" s="35" t="s">
        <v>97</v>
      </c>
      <c r="C151" s="35"/>
      <c r="D151" s="43" t="s">
        <v>167</v>
      </c>
      <c r="E151" s="61">
        <v>17.05</v>
      </c>
      <c r="F151" s="62" t="s">
        <v>99</v>
      </c>
      <c r="K151" s="37"/>
    </row>
    <row r="152" spans="1:14">
      <c r="A152" s="7" t="s">
        <v>96</v>
      </c>
      <c r="B152" s="35" t="s">
        <v>97</v>
      </c>
      <c r="C152" s="35"/>
      <c r="D152" s="43" t="s">
        <v>168</v>
      </c>
      <c r="E152" s="61">
        <v>27.48</v>
      </c>
      <c r="F152" s="62" t="s">
        <v>99</v>
      </c>
      <c r="K152" s="37"/>
    </row>
    <row r="153" spans="1:14">
      <c r="A153" s="7" t="s">
        <v>96</v>
      </c>
      <c r="B153" s="35" t="s">
        <v>97</v>
      </c>
      <c r="C153" s="35"/>
      <c r="D153" s="43" t="s">
        <v>169</v>
      </c>
      <c r="E153" s="61">
        <v>27.42</v>
      </c>
      <c r="F153" s="62" t="s">
        <v>99</v>
      </c>
      <c r="K153" s="37"/>
    </row>
    <row r="154" spans="1:14">
      <c r="A154" s="7" t="s">
        <v>51</v>
      </c>
      <c r="B154" s="35"/>
      <c r="C154" s="35"/>
      <c r="D154" s="43" t="s">
        <v>107</v>
      </c>
      <c r="E154" s="63" t="s">
        <v>108</v>
      </c>
      <c r="H154" s="64">
        <v>170</v>
      </c>
      <c r="J154" s="65" t="s">
        <v>99</v>
      </c>
      <c r="K154" s="37"/>
    </row>
    <row r="155" spans="1:14">
      <c r="A155" s="7" t="s">
        <v>109</v>
      </c>
      <c r="B155" s="35" t="s">
        <v>110</v>
      </c>
      <c r="C155" s="35"/>
      <c r="D155" s="43" t="s">
        <v>170</v>
      </c>
      <c r="E155" s="61">
        <v>-16.8</v>
      </c>
      <c r="F155" s="62" t="s">
        <v>99</v>
      </c>
      <c r="K155" s="37"/>
    </row>
    <row r="156" spans="1:14">
      <c r="A156" s="7" t="s">
        <v>51</v>
      </c>
      <c r="B156" s="35"/>
      <c r="C156" s="35"/>
      <c r="D156" s="43" t="s">
        <v>117</v>
      </c>
      <c r="E156" s="63" t="s">
        <v>108</v>
      </c>
      <c r="H156" s="64">
        <v>-17</v>
      </c>
      <c r="J156" s="65" t="s">
        <v>99</v>
      </c>
      <c r="K156" s="37"/>
    </row>
    <row r="157" spans="1:14" hidden="1">
      <c r="A157" s="7" t="s">
        <v>54</v>
      </c>
    </row>
    <row r="158" spans="1:14">
      <c r="A158" s="7">
        <v>9</v>
      </c>
      <c r="B158" s="35" t="s">
        <v>171</v>
      </c>
      <c r="C158" s="35"/>
      <c r="D158" s="36" t="s">
        <v>172</v>
      </c>
      <c r="E158" s="37"/>
      <c r="F158" s="37"/>
      <c r="G158" s="38" t="s">
        <v>13</v>
      </c>
      <c r="H158" s="59">
        <v>15</v>
      </c>
      <c r="I158" s="59"/>
      <c r="J158" s="40"/>
      <c r="K158" s="41">
        <f>IF(AND(H158= "",I158= ""), 0, ROUND(ROUND(J158, 2) * ROUND(IF(I158="",H158,I158),  2), 2))</f>
        <v/>
      </c>
      <c r="L158" s="7"/>
      <c r="N158" s="42">
        <v>0.2</v>
      </c>
    </row>
    <row r="159" spans="1:14" hidden="1">
      <c r="A159" s="7" t="s">
        <v>50</v>
      </c>
    </row>
    <row r="160" spans="1:14" ht="33.75" customHeight="1">
      <c r="A160" s="7" t="s">
        <v>92</v>
      </c>
      <c r="B160" s="60"/>
      <c r="C160" s="60"/>
      <c r="D160" s="60" t="s">
        <v>173</v>
      </c>
      <c r="E160" s="60"/>
      <c r="F160" s="60"/>
      <c r="G160" s="60"/>
      <c r="H160" s="60"/>
      <c r="I160" s="60"/>
      <c r="J160" s="60"/>
      <c r="K160" s="60"/>
    </row>
    <row r="161" spans="1:14">
      <c r="A161" s="7" t="s">
        <v>94</v>
      </c>
      <c r="B161" s="35"/>
      <c r="C161" s="35"/>
      <c r="D161" s="43" t="s">
        <v>95</v>
      </c>
      <c r="K161" s="37"/>
    </row>
    <row r="162" spans="1:14" ht="22.5" customHeight="1">
      <c r="A162" s="7" t="s">
        <v>96</v>
      </c>
      <c r="B162" s="35" t="s">
        <v>97</v>
      </c>
      <c r="C162" s="35"/>
      <c r="D162" s="43" t="s">
        <v>174</v>
      </c>
      <c r="E162" s="61">
        <v>1.64</v>
      </c>
      <c r="F162" s="62" t="s">
        <v>99</v>
      </c>
      <c r="K162" s="37"/>
    </row>
    <row r="163" spans="1:14">
      <c r="A163" s="7" t="s">
        <v>96</v>
      </c>
      <c r="B163" s="35" t="s">
        <v>97</v>
      </c>
      <c r="C163" s="35"/>
      <c r="D163" s="43" t="s">
        <v>175</v>
      </c>
      <c r="E163" s="61">
        <v>2.17</v>
      </c>
      <c r="F163" s="62" t="s">
        <v>99</v>
      </c>
      <c r="K163" s="37"/>
    </row>
    <row r="164" spans="1:14">
      <c r="A164" s="7" t="s">
        <v>96</v>
      </c>
      <c r="B164" s="35" t="s">
        <v>97</v>
      </c>
      <c r="C164" s="35"/>
      <c r="D164" s="43" t="s">
        <v>176</v>
      </c>
      <c r="E164" s="61">
        <v>1.64</v>
      </c>
      <c r="F164" s="62" t="s">
        <v>99</v>
      </c>
      <c r="K164" s="37"/>
    </row>
    <row r="165" spans="1:14">
      <c r="A165" s="7" t="s">
        <v>96</v>
      </c>
      <c r="B165" s="35" t="s">
        <v>97</v>
      </c>
      <c r="C165" s="35"/>
      <c r="D165" s="43" t="s">
        <v>177</v>
      </c>
      <c r="E165" s="61">
        <v>2.17</v>
      </c>
      <c r="F165" s="62" t="s">
        <v>99</v>
      </c>
      <c r="K165" s="37"/>
    </row>
    <row r="166" spans="1:14" ht="22.5" customHeight="1">
      <c r="A166" s="7" t="s">
        <v>96</v>
      </c>
      <c r="B166" s="35" t="s">
        <v>97</v>
      </c>
      <c r="C166" s="35"/>
      <c r="D166" s="43" t="s">
        <v>178</v>
      </c>
      <c r="E166" s="61">
        <v>1.64</v>
      </c>
      <c r="F166" s="62" t="s">
        <v>99</v>
      </c>
      <c r="K166" s="37"/>
    </row>
    <row r="167" spans="1:14" ht="22.5" customHeight="1">
      <c r="A167" s="7" t="s">
        <v>96</v>
      </c>
      <c r="B167" s="35" t="s">
        <v>97</v>
      </c>
      <c r="C167" s="35"/>
      <c r="D167" s="43" t="s">
        <v>179</v>
      </c>
      <c r="E167" s="61">
        <v>1.64</v>
      </c>
      <c r="F167" s="62" t="s">
        <v>99</v>
      </c>
      <c r="K167" s="37"/>
    </row>
    <row r="168" spans="1:14">
      <c r="A168" s="7" t="s">
        <v>51</v>
      </c>
      <c r="B168" s="35"/>
      <c r="C168" s="35"/>
      <c r="D168" s="43" t="s">
        <v>107</v>
      </c>
      <c r="E168" s="63" t="s">
        <v>108</v>
      </c>
      <c r="H168" s="64">
        <v>15</v>
      </c>
      <c r="J168" s="65" t="s">
        <v>99</v>
      </c>
      <c r="K168" s="37"/>
    </row>
    <row r="169" spans="1:14" hidden="1">
      <c r="A169" s="7" t="s">
        <v>54</v>
      </c>
    </row>
    <row r="170" spans="1:14">
      <c r="A170" s="7">
        <v>9</v>
      </c>
      <c r="B170" s="35" t="s">
        <v>180</v>
      </c>
      <c r="C170" s="35"/>
      <c r="D170" s="36" t="s">
        <v>181</v>
      </c>
      <c r="E170" s="37"/>
      <c r="F170" s="37"/>
      <c r="G170" s="38" t="s">
        <v>14</v>
      </c>
      <c r="H170" s="39">
        <v>9</v>
      </c>
      <c r="I170" s="39"/>
      <c r="J170" s="40"/>
      <c r="K170" s="41">
        <f>IF(AND(H170= "",I170= ""), 0, ROUND(ROUND(J170, 2) * ROUND(IF(I170="",H170,I170),  0), 2))</f>
        <v/>
      </c>
      <c r="L170" s="7"/>
      <c r="N170" s="42">
        <v>0.2</v>
      </c>
    </row>
    <row r="171" spans="1:14" hidden="1">
      <c r="A171" s="7" t="s">
        <v>50</v>
      </c>
    </row>
    <row r="172" spans="1:14" ht="33.75" customHeight="1">
      <c r="A172" s="7" t="s">
        <v>92</v>
      </c>
      <c r="B172" s="60"/>
      <c r="C172" s="60"/>
      <c r="D172" s="60" t="s">
        <v>182</v>
      </c>
      <c r="E172" s="60"/>
      <c r="F172" s="60"/>
      <c r="G172" s="60"/>
      <c r="H172" s="60"/>
      <c r="I172" s="60"/>
      <c r="J172" s="60"/>
      <c r="K172" s="60"/>
    </row>
    <row r="173" spans="1:14">
      <c r="A173" s="7" t="s">
        <v>94</v>
      </c>
      <c r="B173" s="35"/>
      <c r="C173" s="35"/>
      <c r="D173" s="43" t="s">
        <v>95</v>
      </c>
      <c r="K173" s="37"/>
    </row>
    <row r="174" spans="1:14">
      <c r="A174" s="7" t="s">
        <v>96</v>
      </c>
      <c r="B174" s="35" t="s">
        <v>97</v>
      </c>
      <c r="C174" s="35"/>
      <c r="D174" s="43" t="s">
        <v>183</v>
      </c>
      <c r="E174" s="66">
        <v>1</v>
      </c>
      <c r="F174" s="67" t="s">
        <v>59</v>
      </c>
      <c r="K174" s="37"/>
    </row>
    <row r="175" spans="1:14">
      <c r="A175" s="7" t="s">
        <v>96</v>
      </c>
      <c r="B175" s="35" t="s">
        <v>97</v>
      </c>
      <c r="C175" s="35"/>
      <c r="D175" s="43" t="s">
        <v>184</v>
      </c>
      <c r="E175" s="66">
        <v>1</v>
      </c>
      <c r="F175" s="67" t="s">
        <v>59</v>
      </c>
      <c r="K175" s="37"/>
    </row>
    <row r="176" spans="1:14">
      <c r="A176" s="7" t="s">
        <v>96</v>
      </c>
      <c r="B176" s="35" t="s">
        <v>97</v>
      </c>
      <c r="C176" s="35"/>
      <c r="D176" s="43" t="s">
        <v>185</v>
      </c>
      <c r="E176" s="66">
        <v>1</v>
      </c>
      <c r="F176" s="67" t="s">
        <v>59</v>
      </c>
      <c r="K176" s="37"/>
    </row>
    <row r="177" spans="1:14">
      <c r="A177" s="7" t="s">
        <v>96</v>
      </c>
      <c r="B177" s="35" t="s">
        <v>97</v>
      </c>
      <c r="C177" s="35"/>
      <c r="D177" s="43" t="s">
        <v>186</v>
      </c>
      <c r="E177" s="66">
        <v>1</v>
      </c>
      <c r="F177" s="67" t="s">
        <v>59</v>
      </c>
      <c r="K177" s="37"/>
    </row>
    <row r="178" spans="1:14">
      <c r="A178" s="7" t="s">
        <v>96</v>
      </c>
      <c r="B178" s="35" t="s">
        <v>97</v>
      </c>
      <c r="C178" s="35"/>
      <c r="D178" s="43" t="s">
        <v>187</v>
      </c>
      <c r="E178" s="66">
        <v>1</v>
      </c>
      <c r="F178" s="67" t="s">
        <v>59</v>
      </c>
      <c r="K178" s="37"/>
    </row>
    <row r="179" spans="1:14">
      <c r="A179" s="7" t="s">
        <v>96</v>
      </c>
      <c r="B179" s="35" t="s">
        <v>97</v>
      </c>
      <c r="C179" s="35"/>
      <c r="D179" s="43" t="s">
        <v>188</v>
      </c>
      <c r="E179" s="66">
        <v>1</v>
      </c>
      <c r="F179" s="67" t="s">
        <v>59</v>
      </c>
      <c r="K179" s="37"/>
    </row>
    <row r="180" spans="1:14">
      <c r="A180" s="7" t="s">
        <v>96</v>
      </c>
      <c r="B180" s="35" t="s">
        <v>97</v>
      </c>
      <c r="C180" s="35"/>
      <c r="D180" s="43" t="s">
        <v>189</v>
      </c>
      <c r="E180" s="66">
        <v>1</v>
      </c>
      <c r="F180" s="67" t="s">
        <v>59</v>
      </c>
      <c r="K180" s="37"/>
    </row>
    <row r="181" spans="1:14">
      <c r="A181" s="7" t="s">
        <v>96</v>
      </c>
      <c r="B181" s="35" t="s">
        <v>97</v>
      </c>
      <c r="C181" s="35"/>
      <c r="D181" s="43" t="s">
        <v>190</v>
      </c>
      <c r="E181" s="66">
        <v>1</v>
      </c>
      <c r="F181" s="67" t="s">
        <v>59</v>
      </c>
      <c r="K181" s="37"/>
    </row>
    <row r="182" spans="1:14">
      <c r="A182" s="7" t="s">
        <v>96</v>
      </c>
      <c r="B182" s="35" t="s">
        <v>97</v>
      </c>
      <c r="C182" s="35"/>
      <c r="D182" s="43" t="s">
        <v>191</v>
      </c>
      <c r="E182" s="66">
        <v>1</v>
      </c>
      <c r="F182" s="67" t="s">
        <v>59</v>
      </c>
      <c r="K182" s="37"/>
    </row>
    <row r="183" spans="1:14">
      <c r="A183" s="7" t="s">
        <v>51</v>
      </c>
      <c r="B183" s="35"/>
      <c r="C183" s="35"/>
      <c r="D183" s="43" t="s">
        <v>192</v>
      </c>
      <c r="E183" s="68" t="s">
        <v>108</v>
      </c>
      <c r="H183" s="44">
        <v>9</v>
      </c>
      <c r="J183" s="45" t="s">
        <v>59</v>
      </c>
      <c r="K183" s="37"/>
    </row>
    <row r="184" spans="1:14" hidden="1">
      <c r="A184" s="7" t="s">
        <v>54</v>
      </c>
    </row>
    <row r="185" spans="1:14">
      <c r="A185" s="7">
        <v>9</v>
      </c>
      <c r="B185" s="35" t="s">
        <v>193</v>
      </c>
      <c r="C185" s="35"/>
      <c r="D185" s="36" t="s">
        <v>194</v>
      </c>
      <c r="E185" s="37"/>
      <c r="F185" s="37"/>
      <c r="G185" s="38" t="s">
        <v>14</v>
      </c>
      <c r="H185" s="39">
        <v>5</v>
      </c>
      <c r="I185" s="39"/>
      <c r="J185" s="40"/>
      <c r="K185" s="41">
        <f>IF(AND(H185= "",I185= ""), 0, ROUND(ROUND(J185, 2) * ROUND(IF(I185="",H185,I185),  0), 2))</f>
        <v/>
      </c>
      <c r="L185" s="7"/>
      <c r="N185" s="42">
        <v>0.2</v>
      </c>
    </row>
    <row r="186" spans="1:14" hidden="1">
      <c r="A186" s="7" t="s">
        <v>50</v>
      </c>
    </row>
    <row r="187" spans="1:14">
      <c r="A187" s="7" t="s">
        <v>51</v>
      </c>
      <c r="B187" s="35"/>
      <c r="C187" s="35"/>
      <c r="D187" s="43" t="s">
        <v>52</v>
      </c>
      <c r="H187" s="44">
        <v>5</v>
      </c>
      <c r="J187" s="45" t="s">
        <v>59</v>
      </c>
      <c r="K187" s="37"/>
    </row>
    <row r="188" spans="1:14" hidden="1">
      <c r="A188" s="7" t="s">
        <v>54</v>
      </c>
    </row>
    <row r="189" spans="1:14" hidden="1">
      <c r="A189" s="7" t="s">
        <v>55</v>
      </c>
    </row>
    <row r="190" spans="1:14">
      <c r="A190" s="7">
        <v>4</v>
      </c>
      <c r="B190" s="30" t="s">
        <v>195</v>
      </c>
      <c r="C190" s="30"/>
      <c r="D190" s="33" t="s">
        <v>196</v>
      </c>
      <c r="E190" s="33"/>
      <c r="F190" s="33"/>
      <c r="G190" s="33"/>
      <c r="H190" s="33"/>
      <c r="I190" s="33"/>
      <c r="J190" s="33"/>
      <c r="K190" s="34"/>
      <c r="L190" s="7"/>
    </row>
    <row r="191" spans="1:14" ht="22.5" customHeight="1">
      <c r="A191" s="7">
        <v>9</v>
      </c>
      <c r="B191" s="35" t="s">
        <v>197</v>
      </c>
      <c r="C191" s="35"/>
      <c r="D191" s="36" t="s">
        <v>198</v>
      </c>
      <c r="E191" s="37"/>
      <c r="F191" s="37"/>
      <c r="G191" s="38" t="s">
        <v>13</v>
      </c>
      <c r="H191" s="59">
        <v>215</v>
      </c>
      <c r="I191" s="59"/>
      <c r="J191" s="40"/>
      <c r="K191" s="41">
        <f>IF(AND(H191= "",I191= ""), 0, ROUND(ROUND(J191, 2) * ROUND(IF(I191="",H191,I191),  2), 2))</f>
        <v/>
      </c>
      <c r="L191" s="7"/>
      <c r="N191" s="42">
        <v>0.2</v>
      </c>
    </row>
    <row r="192" spans="1:14" hidden="1">
      <c r="A192" s="7" t="s">
        <v>50</v>
      </c>
    </row>
    <row r="193" spans="1:14" ht="33.75" customHeight="1">
      <c r="A193" s="7" t="s">
        <v>92</v>
      </c>
      <c r="B193" s="60"/>
      <c r="C193" s="60"/>
      <c r="D193" s="60" t="s">
        <v>199</v>
      </c>
      <c r="E193" s="60"/>
      <c r="F193" s="60"/>
      <c r="G193" s="60"/>
      <c r="H193" s="60"/>
      <c r="I193" s="60"/>
      <c r="J193" s="60"/>
      <c r="K193" s="60"/>
    </row>
    <row r="194" spans="1:14">
      <c r="A194" s="7" t="s">
        <v>94</v>
      </c>
      <c r="B194" s="35"/>
      <c r="C194" s="35"/>
      <c r="D194" s="43" t="s">
        <v>95</v>
      </c>
      <c r="K194" s="37"/>
    </row>
    <row r="195" spans="1:14" ht="22.5" customHeight="1">
      <c r="A195" s="7" t="s">
        <v>96</v>
      </c>
      <c r="B195" s="35" t="s">
        <v>97</v>
      </c>
      <c r="C195" s="35"/>
      <c r="D195" s="43" t="s">
        <v>200</v>
      </c>
      <c r="E195" s="61">
        <v>13.74</v>
      </c>
      <c r="F195" s="62" t="s">
        <v>99</v>
      </c>
      <c r="K195" s="37"/>
    </row>
    <row r="196" spans="1:14">
      <c r="A196" s="7" t="s">
        <v>96</v>
      </c>
      <c r="B196" s="35" t="s">
        <v>97</v>
      </c>
      <c r="C196" s="35"/>
      <c r="D196" s="43" t="s">
        <v>201</v>
      </c>
      <c r="E196" s="61">
        <v>12.13</v>
      </c>
      <c r="F196" s="62" t="s">
        <v>99</v>
      </c>
      <c r="K196" s="37"/>
    </row>
    <row r="197" spans="1:14" ht="67.5" customHeight="1">
      <c r="A197" s="7" t="s">
        <v>96</v>
      </c>
      <c r="B197" s="35" t="s">
        <v>97</v>
      </c>
      <c r="C197" s="35"/>
      <c r="D197" s="43" t="s">
        <v>202</v>
      </c>
      <c r="E197" s="61">
        <v>186.04</v>
      </c>
      <c r="F197" s="62" t="s">
        <v>99</v>
      </c>
      <c r="K197" s="37"/>
    </row>
    <row r="198" spans="1:14">
      <c r="A198" s="7" t="s">
        <v>51</v>
      </c>
      <c r="B198" s="35"/>
      <c r="C198" s="35"/>
      <c r="D198" s="43" t="s">
        <v>107</v>
      </c>
      <c r="E198" s="63" t="s">
        <v>108</v>
      </c>
      <c r="H198" s="64">
        <v>215</v>
      </c>
      <c r="J198" s="65" t="s">
        <v>99</v>
      </c>
      <c r="K198" s="37"/>
    </row>
    <row r="199" spans="1:14" hidden="1">
      <c r="A199" s="7" t="s">
        <v>54</v>
      </c>
    </row>
    <row r="200" spans="1:14" ht="22.5" customHeight="1">
      <c r="A200" s="7">
        <v>9</v>
      </c>
      <c r="B200" s="35" t="s">
        <v>203</v>
      </c>
      <c r="C200" s="35"/>
      <c r="D200" s="36" t="s">
        <v>204</v>
      </c>
      <c r="E200" s="37"/>
      <c r="F200" s="37"/>
      <c r="G200" s="38" t="s">
        <v>13</v>
      </c>
      <c r="H200" s="59">
        <v>590</v>
      </c>
      <c r="I200" s="59"/>
      <c r="J200" s="40"/>
      <c r="K200" s="41">
        <f>IF(AND(H200= "",I200= ""), 0, ROUND(ROUND(J200, 2) * ROUND(IF(I200="",H200,I200),  2), 2))</f>
        <v/>
      </c>
      <c r="L200" s="7"/>
      <c r="N200" s="42">
        <v>0.2</v>
      </c>
    </row>
    <row r="201" spans="1:14" hidden="1">
      <c r="A201" s="7" t="s">
        <v>50</v>
      </c>
    </row>
    <row r="202" spans="1:14" ht="45" customHeight="1">
      <c r="A202" s="7" t="s">
        <v>92</v>
      </c>
      <c r="B202" s="60"/>
      <c r="C202" s="60"/>
      <c r="D202" s="60" t="s">
        <v>205</v>
      </c>
      <c r="E202" s="60"/>
      <c r="F202" s="60"/>
      <c r="G202" s="60"/>
      <c r="H202" s="60"/>
      <c r="I202" s="60"/>
      <c r="J202" s="60"/>
      <c r="K202" s="60"/>
    </row>
    <row r="203" spans="1:14">
      <c r="A203" s="7" t="s">
        <v>94</v>
      </c>
      <c r="B203" s="35"/>
      <c r="C203" s="35"/>
      <c r="D203" s="43" t="s">
        <v>95</v>
      </c>
      <c r="K203" s="37"/>
    </row>
    <row r="204" spans="1:14" ht="22.5" customHeight="1">
      <c r="A204" s="7" t="s">
        <v>96</v>
      </c>
      <c r="B204" s="35" t="s">
        <v>97</v>
      </c>
      <c r="C204" s="35"/>
      <c r="D204" s="43" t="s">
        <v>206</v>
      </c>
      <c r="E204" s="61">
        <v>26.55</v>
      </c>
      <c r="F204" s="62" t="s">
        <v>99</v>
      </c>
      <c r="K204" s="37"/>
    </row>
    <row r="205" spans="1:14" ht="22.5" customHeight="1">
      <c r="A205" s="7" t="s">
        <v>96</v>
      </c>
      <c r="B205" s="35" t="s">
        <v>97</v>
      </c>
      <c r="C205" s="35"/>
      <c r="D205" s="43" t="s">
        <v>207</v>
      </c>
      <c r="E205" s="61">
        <v>154.93</v>
      </c>
      <c r="F205" s="62" t="s">
        <v>99</v>
      </c>
      <c r="K205" s="37"/>
    </row>
    <row r="206" spans="1:14" ht="33.75" customHeight="1">
      <c r="A206" s="7" t="s">
        <v>96</v>
      </c>
      <c r="B206" s="35" t="s">
        <v>97</v>
      </c>
      <c r="C206" s="35"/>
      <c r="D206" s="43" t="s">
        <v>208</v>
      </c>
      <c r="E206" s="61">
        <v>58.06</v>
      </c>
      <c r="F206" s="62" t="s">
        <v>99</v>
      </c>
      <c r="K206" s="37"/>
    </row>
    <row r="207" spans="1:14" ht="22.5" customHeight="1">
      <c r="A207" s="7" t="s">
        <v>96</v>
      </c>
      <c r="B207" s="35" t="s">
        <v>97</v>
      </c>
      <c r="C207" s="35"/>
      <c r="D207" s="43" t="s">
        <v>209</v>
      </c>
      <c r="E207" s="61">
        <v>148.51</v>
      </c>
      <c r="F207" s="62" t="s">
        <v>99</v>
      </c>
      <c r="K207" s="37"/>
    </row>
    <row r="208" spans="1:14">
      <c r="A208" s="7" t="s">
        <v>96</v>
      </c>
      <c r="B208" s="35" t="s">
        <v>97</v>
      </c>
      <c r="C208" s="35"/>
      <c r="D208" s="43" t="s">
        <v>210</v>
      </c>
      <c r="E208" s="61">
        <v>14.44</v>
      </c>
      <c r="F208" s="62" t="s">
        <v>99</v>
      </c>
      <c r="K208" s="37"/>
    </row>
    <row r="209" spans="1:14">
      <c r="A209" s="7" t="s">
        <v>96</v>
      </c>
      <c r="B209" s="35" t="s">
        <v>97</v>
      </c>
      <c r="C209" s="35"/>
      <c r="D209" s="43" t="s">
        <v>211</v>
      </c>
      <c r="E209" s="61">
        <v>14.44</v>
      </c>
      <c r="F209" s="62" t="s">
        <v>99</v>
      </c>
      <c r="K209" s="37"/>
    </row>
    <row r="210" spans="1:14">
      <c r="A210" s="7" t="s">
        <v>96</v>
      </c>
      <c r="B210" s="35" t="s">
        <v>97</v>
      </c>
      <c r="C210" s="35"/>
      <c r="D210" s="43" t="s">
        <v>212</v>
      </c>
      <c r="E210" s="61">
        <v>12.23</v>
      </c>
      <c r="F210" s="62" t="s">
        <v>99</v>
      </c>
      <c r="K210" s="37"/>
    </row>
    <row r="211" spans="1:14" ht="22.5" customHeight="1">
      <c r="A211" s="7" t="s">
        <v>96</v>
      </c>
      <c r="B211" s="35" t="s">
        <v>97</v>
      </c>
      <c r="C211" s="35"/>
      <c r="D211" s="43" t="s">
        <v>213</v>
      </c>
      <c r="E211" s="61">
        <v>11.81</v>
      </c>
      <c r="F211" s="62" t="s">
        <v>99</v>
      </c>
      <c r="K211" s="37"/>
    </row>
    <row r="212" spans="1:14">
      <c r="A212" s="7" t="s">
        <v>96</v>
      </c>
      <c r="B212" s="35" t="s">
        <v>97</v>
      </c>
      <c r="C212" s="35"/>
      <c r="D212" s="43" t="s">
        <v>214</v>
      </c>
      <c r="E212" s="61">
        <v>12.28</v>
      </c>
      <c r="F212" s="62" t="s">
        <v>99</v>
      </c>
      <c r="K212" s="37"/>
    </row>
    <row r="213" spans="1:14">
      <c r="A213" s="7" t="s">
        <v>96</v>
      </c>
      <c r="B213" s="35" t="s">
        <v>97</v>
      </c>
      <c r="C213" s="35"/>
      <c r="D213" s="43" t="s">
        <v>215</v>
      </c>
      <c r="E213" s="61">
        <v>12.28</v>
      </c>
      <c r="F213" s="62" t="s">
        <v>99</v>
      </c>
      <c r="K213" s="37"/>
    </row>
    <row r="214" spans="1:14">
      <c r="A214" s="7" t="s">
        <v>96</v>
      </c>
      <c r="B214" s="35" t="s">
        <v>97</v>
      </c>
      <c r="C214" s="35"/>
      <c r="D214" s="43" t="s">
        <v>216</v>
      </c>
      <c r="E214" s="61">
        <v>12.28</v>
      </c>
      <c r="F214" s="62" t="s">
        <v>99</v>
      </c>
      <c r="K214" s="37"/>
    </row>
    <row r="215" spans="1:14">
      <c r="A215" s="7" t="s">
        <v>96</v>
      </c>
      <c r="B215" s="35" t="s">
        <v>97</v>
      </c>
      <c r="C215" s="35"/>
      <c r="D215" s="43" t="s">
        <v>217</v>
      </c>
      <c r="E215" s="61">
        <v>12.28</v>
      </c>
      <c r="F215" s="62" t="s">
        <v>99</v>
      </c>
      <c r="K215" s="37"/>
    </row>
    <row r="216" spans="1:14" ht="22.5" customHeight="1">
      <c r="A216" s="7" t="s">
        <v>96</v>
      </c>
      <c r="B216" s="35" t="s">
        <v>97</v>
      </c>
      <c r="C216" s="35"/>
      <c r="D216" s="43" t="s">
        <v>218</v>
      </c>
      <c r="E216" s="61">
        <v>24.43</v>
      </c>
      <c r="F216" s="62" t="s">
        <v>99</v>
      </c>
      <c r="K216" s="37"/>
    </row>
    <row r="217" spans="1:14" ht="22.5" customHeight="1">
      <c r="A217" s="7" t="s">
        <v>96</v>
      </c>
      <c r="B217" s="35" t="s">
        <v>97</v>
      </c>
      <c r="C217" s="35"/>
      <c r="D217" s="43" t="s">
        <v>219</v>
      </c>
      <c r="E217" s="61">
        <v>23.56</v>
      </c>
      <c r="F217" s="62" t="s">
        <v>99</v>
      </c>
      <c r="K217" s="37"/>
    </row>
    <row r="218" spans="1:14" ht="22.5" customHeight="1">
      <c r="A218" s="7" t="s">
        <v>96</v>
      </c>
      <c r="B218" s="35" t="s">
        <v>97</v>
      </c>
      <c r="C218" s="35"/>
      <c r="D218" s="43" t="s">
        <v>220</v>
      </c>
      <c r="E218" s="61">
        <v>27.76</v>
      </c>
      <c r="F218" s="62" t="s">
        <v>99</v>
      </c>
      <c r="K218" s="37"/>
    </row>
    <row r="219" spans="1:14">
      <c r="A219" s="7" t="s">
        <v>96</v>
      </c>
      <c r="B219" s="35" t="s">
        <v>97</v>
      </c>
      <c r="C219" s="35"/>
      <c r="D219" s="43" t="s">
        <v>221</v>
      </c>
      <c r="E219" s="61">
        <v>19.35</v>
      </c>
      <c r="F219" s="62" t="s">
        <v>99</v>
      </c>
      <c r="K219" s="37"/>
    </row>
    <row r="220" spans="1:14">
      <c r="A220" s="7" t="s">
        <v>51</v>
      </c>
      <c r="B220" s="35"/>
      <c r="C220" s="35"/>
      <c r="D220" s="43" t="s">
        <v>107</v>
      </c>
      <c r="E220" s="63" t="s">
        <v>108</v>
      </c>
      <c r="H220" s="64">
        <v>590</v>
      </c>
      <c r="J220" s="65" t="s">
        <v>99</v>
      </c>
      <c r="K220" s="37"/>
    </row>
    <row r="221" spans="1:14" hidden="1">
      <c r="A221" s="7" t="s">
        <v>54</v>
      </c>
    </row>
    <row r="222" spans="1:14">
      <c r="A222" s="7">
        <v>9</v>
      </c>
      <c r="B222" s="35" t="s">
        <v>222</v>
      </c>
      <c r="C222" s="35"/>
      <c r="D222" s="36" t="s">
        <v>223</v>
      </c>
      <c r="E222" s="37"/>
      <c r="F222" s="37"/>
      <c r="G222" s="38" t="s">
        <v>13</v>
      </c>
      <c r="H222" s="59">
        <v>80</v>
      </c>
      <c r="I222" s="59"/>
      <c r="J222" s="40"/>
      <c r="K222" s="41">
        <f>IF(AND(H222= "",I222= ""), 0, ROUND(ROUND(J222, 2) * ROUND(IF(I222="",H222,I222),  2), 2))</f>
        <v/>
      </c>
      <c r="L222" s="7"/>
      <c r="N222" s="42">
        <v>0.2</v>
      </c>
    </row>
    <row r="223" spans="1:14" hidden="1">
      <c r="A223" s="7" t="s">
        <v>50</v>
      </c>
    </row>
    <row r="224" spans="1:14" ht="33.75" customHeight="1">
      <c r="A224" s="7" t="s">
        <v>92</v>
      </c>
      <c r="B224" s="60"/>
      <c r="C224" s="60"/>
      <c r="D224" s="60" t="s">
        <v>224</v>
      </c>
      <c r="E224" s="60"/>
      <c r="F224" s="60"/>
      <c r="G224" s="60"/>
      <c r="H224" s="60"/>
      <c r="I224" s="60"/>
      <c r="J224" s="60"/>
      <c r="K224" s="60"/>
    </row>
    <row r="225" spans="1:14">
      <c r="A225" s="7" t="s">
        <v>94</v>
      </c>
      <c r="B225" s="35"/>
      <c r="C225" s="35"/>
      <c r="D225" s="43" t="s">
        <v>95</v>
      </c>
      <c r="K225" s="37"/>
    </row>
    <row r="226" spans="1:14" ht="22.5" customHeight="1">
      <c r="A226" s="7" t="s">
        <v>96</v>
      </c>
      <c r="B226" s="35" t="s">
        <v>97</v>
      </c>
      <c r="C226" s="35"/>
      <c r="D226" s="43" t="s">
        <v>218</v>
      </c>
      <c r="E226" s="61">
        <v>24.43</v>
      </c>
      <c r="F226" s="62" t="s">
        <v>99</v>
      </c>
      <c r="K226" s="37"/>
    </row>
    <row r="227" spans="1:14" ht="22.5" customHeight="1">
      <c r="A227" s="7" t="s">
        <v>96</v>
      </c>
      <c r="B227" s="35" t="s">
        <v>97</v>
      </c>
      <c r="C227" s="35"/>
      <c r="D227" s="43" t="s">
        <v>219</v>
      </c>
      <c r="E227" s="61">
        <v>23.56</v>
      </c>
      <c r="F227" s="62" t="s">
        <v>99</v>
      </c>
      <c r="K227" s="37"/>
    </row>
    <row r="228" spans="1:14" ht="22.5" customHeight="1">
      <c r="A228" s="7" t="s">
        <v>96</v>
      </c>
      <c r="B228" s="35" t="s">
        <v>97</v>
      </c>
      <c r="C228" s="35"/>
      <c r="D228" s="43" t="s">
        <v>220</v>
      </c>
      <c r="E228" s="61">
        <v>27.76</v>
      </c>
      <c r="F228" s="62" t="s">
        <v>99</v>
      </c>
      <c r="K228" s="37"/>
    </row>
    <row r="229" spans="1:14">
      <c r="A229" s="7" t="s">
        <v>51</v>
      </c>
      <c r="B229" s="35"/>
      <c r="C229" s="35"/>
      <c r="D229" s="43" t="s">
        <v>107</v>
      </c>
      <c r="E229" s="63" t="s">
        <v>108</v>
      </c>
      <c r="H229" s="64">
        <v>80</v>
      </c>
      <c r="J229" s="65" t="s">
        <v>99</v>
      </c>
      <c r="K229" s="37"/>
    </row>
    <row r="230" spans="1:14" hidden="1">
      <c r="A230" s="7" t="s">
        <v>54</v>
      </c>
    </row>
    <row r="231" spans="1:14" ht="22.5" customHeight="1">
      <c r="A231" s="7">
        <v>9</v>
      </c>
      <c r="B231" s="35" t="s">
        <v>225</v>
      </c>
      <c r="C231" s="35"/>
      <c r="D231" s="36" t="s">
        <v>226</v>
      </c>
      <c r="E231" s="37"/>
      <c r="F231" s="37"/>
      <c r="G231" s="38" t="s">
        <v>13</v>
      </c>
      <c r="H231" s="59">
        <v>480</v>
      </c>
      <c r="I231" s="59"/>
      <c r="J231" s="40"/>
      <c r="K231" s="41">
        <f>IF(AND(H231= "",I231= ""), 0, ROUND(ROUND(J231, 2) * ROUND(IF(I231="",H231,I231),  2), 2))</f>
        <v/>
      </c>
      <c r="L231" s="7"/>
      <c r="N231" s="42">
        <v>0.2</v>
      </c>
    </row>
    <row r="232" spans="1:14" hidden="1">
      <c r="A232" s="7" t="s">
        <v>50</v>
      </c>
    </row>
    <row r="233" spans="1:14" ht="90" customHeight="1">
      <c r="A233" s="7" t="s">
        <v>92</v>
      </c>
      <c r="B233" s="60"/>
      <c r="C233" s="60"/>
      <c r="D233" s="60" t="s">
        <v>227</v>
      </c>
      <c r="E233" s="60"/>
      <c r="F233" s="60"/>
      <c r="G233" s="60"/>
      <c r="H233" s="60"/>
      <c r="I233" s="60"/>
      <c r="J233" s="60"/>
      <c r="K233" s="60"/>
    </row>
    <row r="234" spans="1:14">
      <c r="A234" s="7" t="s">
        <v>94</v>
      </c>
      <c r="B234" s="35"/>
      <c r="C234" s="35"/>
      <c r="D234" s="43" t="s">
        <v>95</v>
      </c>
      <c r="K234" s="37"/>
    </row>
    <row r="235" spans="1:14">
      <c r="A235" s="7" t="s">
        <v>96</v>
      </c>
      <c r="B235" s="35" t="s">
        <v>97</v>
      </c>
      <c r="C235" s="35"/>
      <c r="D235" s="43" t="s">
        <v>228</v>
      </c>
      <c r="E235" s="61">
        <v>13.77</v>
      </c>
      <c r="F235" s="62" t="s">
        <v>99</v>
      </c>
      <c r="K235" s="37"/>
    </row>
    <row r="236" spans="1:14">
      <c r="A236" s="7" t="s">
        <v>96</v>
      </c>
      <c r="B236" s="35" t="s">
        <v>97</v>
      </c>
      <c r="C236" s="35"/>
      <c r="D236" s="43" t="s">
        <v>229</v>
      </c>
      <c r="E236" s="61">
        <v>13.23</v>
      </c>
      <c r="F236" s="62" t="s">
        <v>99</v>
      </c>
      <c r="K236" s="37"/>
    </row>
    <row r="237" spans="1:14">
      <c r="A237" s="7" t="s">
        <v>96</v>
      </c>
      <c r="B237" s="35" t="s">
        <v>97</v>
      </c>
      <c r="C237" s="35"/>
      <c r="D237" s="43" t="s">
        <v>230</v>
      </c>
      <c r="E237" s="61">
        <v>29.97</v>
      </c>
      <c r="F237" s="62" t="s">
        <v>99</v>
      </c>
      <c r="K237" s="37"/>
    </row>
    <row r="238" spans="1:14">
      <c r="A238" s="7" t="s">
        <v>96</v>
      </c>
      <c r="B238" s="35" t="s">
        <v>97</v>
      </c>
      <c r="C238" s="35"/>
      <c r="D238" s="43" t="s">
        <v>231</v>
      </c>
      <c r="E238" s="61">
        <v>13.33</v>
      </c>
      <c r="F238" s="62" t="s">
        <v>99</v>
      </c>
      <c r="K238" s="37"/>
    </row>
    <row r="239" spans="1:14">
      <c r="A239" s="7" t="s">
        <v>96</v>
      </c>
      <c r="B239" s="35" t="s">
        <v>97</v>
      </c>
      <c r="C239" s="35"/>
      <c r="D239" s="43" t="s">
        <v>232</v>
      </c>
      <c r="E239" s="61">
        <v>13.33</v>
      </c>
      <c r="F239" s="62" t="s">
        <v>99</v>
      </c>
      <c r="K239" s="37"/>
    </row>
    <row r="240" spans="1:14">
      <c r="A240" s="7" t="s">
        <v>96</v>
      </c>
      <c r="B240" s="35" t="s">
        <v>97</v>
      </c>
      <c r="C240" s="35"/>
      <c r="D240" s="43" t="s">
        <v>233</v>
      </c>
      <c r="E240" s="61">
        <v>14.71</v>
      </c>
      <c r="F240" s="62" t="s">
        <v>99</v>
      </c>
      <c r="K240" s="37"/>
    </row>
    <row r="241" spans="1:11">
      <c r="A241" s="7" t="s">
        <v>96</v>
      </c>
      <c r="B241" s="35" t="s">
        <v>97</v>
      </c>
      <c r="C241" s="35"/>
      <c r="D241" s="43" t="s">
        <v>234</v>
      </c>
      <c r="E241" s="61">
        <v>16.71</v>
      </c>
      <c r="F241" s="62" t="s">
        <v>99</v>
      </c>
      <c r="K241" s="37"/>
    </row>
    <row r="242" spans="1:11">
      <c r="A242" s="7" t="s">
        <v>96</v>
      </c>
      <c r="B242" s="35" t="s">
        <v>97</v>
      </c>
      <c r="C242" s="35"/>
      <c r="D242" s="43" t="s">
        <v>235</v>
      </c>
      <c r="E242" s="61">
        <v>16.47</v>
      </c>
      <c r="F242" s="62" t="s">
        <v>99</v>
      </c>
      <c r="K242" s="37"/>
    </row>
    <row r="243" spans="1:11">
      <c r="A243" s="7" t="s">
        <v>96</v>
      </c>
      <c r="B243" s="35" t="s">
        <v>97</v>
      </c>
      <c r="C243" s="35"/>
      <c r="D243" s="43" t="s">
        <v>236</v>
      </c>
      <c r="E243" s="61">
        <v>2.27</v>
      </c>
      <c r="F243" s="62" t="s">
        <v>99</v>
      </c>
      <c r="K243" s="37"/>
    </row>
    <row r="244" spans="1:11">
      <c r="A244" s="7" t="s">
        <v>96</v>
      </c>
      <c r="B244" s="35" t="s">
        <v>97</v>
      </c>
      <c r="C244" s="35"/>
      <c r="D244" s="43" t="s">
        <v>237</v>
      </c>
      <c r="E244" s="61">
        <v>11.37</v>
      </c>
      <c r="F244" s="62" t="s">
        <v>99</v>
      </c>
      <c r="K244" s="37"/>
    </row>
    <row r="245" spans="1:11">
      <c r="A245" s="7" t="s">
        <v>96</v>
      </c>
      <c r="B245" s="35" t="s">
        <v>97</v>
      </c>
      <c r="C245" s="35"/>
      <c r="D245" s="43" t="s">
        <v>238</v>
      </c>
      <c r="E245" s="61">
        <v>14.14</v>
      </c>
      <c r="F245" s="62" t="s">
        <v>99</v>
      </c>
      <c r="K245" s="37"/>
    </row>
    <row r="246" spans="1:11">
      <c r="A246" s="7" t="s">
        <v>96</v>
      </c>
      <c r="B246" s="35" t="s">
        <v>97</v>
      </c>
      <c r="C246" s="35"/>
      <c r="D246" s="43" t="s">
        <v>239</v>
      </c>
      <c r="E246" s="61">
        <v>16.97</v>
      </c>
      <c r="F246" s="62" t="s">
        <v>99</v>
      </c>
      <c r="K246" s="37"/>
    </row>
    <row r="247" spans="1:11">
      <c r="A247" s="7" t="s">
        <v>96</v>
      </c>
      <c r="B247" s="35" t="s">
        <v>97</v>
      </c>
      <c r="C247" s="35"/>
      <c r="D247" s="43" t="s">
        <v>240</v>
      </c>
      <c r="E247" s="61">
        <v>3.42</v>
      </c>
      <c r="F247" s="62" t="s">
        <v>99</v>
      </c>
      <c r="K247" s="37"/>
    </row>
    <row r="248" spans="1:11">
      <c r="A248" s="7" t="s">
        <v>96</v>
      </c>
      <c r="B248" s="35" t="s">
        <v>97</v>
      </c>
      <c r="C248" s="35"/>
      <c r="D248" s="43" t="s">
        <v>241</v>
      </c>
      <c r="E248" s="61">
        <v>4.64</v>
      </c>
      <c r="F248" s="62" t="s">
        <v>99</v>
      </c>
      <c r="K248" s="37"/>
    </row>
    <row r="249" spans="1:11">
      <c r="A249" s="7" t="s">
        <v>96</v>
      </c>
      <c r="B249" s="35" t="s">
        <v>97</v>
      </c>
      <c r="C249" s="35"/>
      <c r="D249" s="43" t="s">
        <v>242</v>
      </c>
      <c r="E249" s="61">
        <v>9.35</v>
      </c>
      <c r="F249" s="62" t="s">
        <v>99</v>
      </c>
      <c r="K249" s="37"/>
    </row>
    <row r="250" spans="1:11">
      <c r="A250" s="7" t="s">
        <v>96</v>
      </c>
      <c r="B250" s="35" t="s">
        <v>97</v>
      </c>
      <c r="C250" s="35"/>
      <c r="D250" s="43" t="s">
        <v>243</v>
      </c>
      <c r="E250" s="61">
        <v>6.9</v>
      </c>
      <c r="F250" s="62" t="s">
        <v>99</v>
      </c>
      <c r="K250" s="37"/>
    </row>
    <row r="251" spans="1:11">
      <c r="A251" s="7" t="s">
        <v>96</v>
      </c>
      <c r="B251" s="35" t="s">
        <v>97</v>
      </c>
      <c r="C251" s="35"/>
      <c r="D251" s="43" t="s">
        <v>244</v>
      </c>
      <c r="E251" s="61">
        <v>9.44</v>
      </c>
      <c r="F251" s="62" t="s">
        <v>99</v>
      </c>
      <c r="K251" s="37"/>
    </row>
    <row r="252" spans="1:11">
      <c r="A252" s="7" t="s">
        <v>96</v>
      </c>
      <c r="B252" s="35" t="s">
        <v>97</v>
      </c>
      <c r="C252" s="35"/>
      <c r="D252" s="43" t="s">
        <v>245</v>
      </c>
      <c r="E252" s="61">
        <v>6.19</v>
      </c>
      <c r="F252" s="62" t="s">
        <v>99</v>
      </c>
      <c r="K252" s="37"/>
    </row>
    <row r="253" spans="1:11">
      <c r="A253" s="7" t="s">
        <v>96</v>
      </c>
      <c r="B253" s="35" t="s">
        <v>97</v>
      </c>
      <c r="C253" s="35"/>
      <c r="D253" s="43" t="s">
        <v>246</v>
      </c>
      <c r="E253" s="61">
        <v>14.2</v>
      </c>
      <c r="F253" s="62" t="s">
        <v>99</v>
      </c>
      <c r="K253" s="37"/>
    </row>
    <row r="254" spans="1:11">
      <c r="A254" s="7" t="s">
        <v>96</v>
      </c>
      <c r="B254" s="35" t="s">
        <v>97</v>
      </c>
      <c r="C254" s="35"/>
      <c r="D254" s="43" t="s">
        <v>247</v>
      </c>
      <c r="E254" s="61">
        <v>7.25</v>
      </c>
      <c r="F254" s="62" t="s">
        <v>99</v>
      </c>
      <c r="K254" s="37"/>
    </row>
    <row r="255" spans="1:11">
      <c r="A255" s="7" t="s">
        <v>96</v>
      </c>
      <c r="B255" s="35" t="s">
        <v>97</v>
      </c>
      <c r="C255" s="35"/>
      <c r="D255" s="43" t="s">
        <v>248</v>
      </c>
      <c r="E255" s="61">
        <v>13.14</v>
      </c>
      <c r="F255" s="62" t="s">
        <v>99</v>
      </c>
      <c r="K255" s="37"/>
    </row>
    <row r="256" spans="1:11" ht="22.5" customHeight="1">
      <c r="A256" s="7" t="s">
        <v>96</v>
      </c>
      <c r="B256" s="35" t="s">
        <v>97</v>
      </c>
      <c r="C256" s="35"/>
      <c r="D256" s="43" t="s">
        <v>249</v>
      </c>
      <c r="E256" s="61">
        <v>30.44</v>
      </c>
      <c r="F256" s="62" t="s">
        <v>99</v>
      </c>
      <c r="K256" s="37"/>
    </row>
    <row r="257" spans="1:14">
      <c r="A257" s="7" t="s">
        <v>96</v>
      </c>
      <c r="B257" s="35" t="s">
        <v>97</v>
      </c>
      <c r="C257" s="35"/>
      <c r="D257" s="43" t="s">
        <v>250</v>
      </c>
      <c r="E257" s="61">
        <v>5.94</v>
      </c>
      <c r="F257" s="62" t="s">
        <v>99</v>
      </c>
      <c r="K257" s="37"/>
    </row>
    <row r="258" spans="1:14">
      <c r="A258" s="7" t="s">
        <v>96</v>
      </c>
      <c r="B258" s="35" t="s">
        <v>97</v>
      </c>
      <c r="C258" s="35"/>
      <c r="D258" s="43" t="s">
        <v>251</v>
      </c>
      <c r="E258" s="61">
        <v>2.84</v>
      </c>
      <c r="F258" s="62" t="s">
        <v>99</v>
      </c>
      <c r="K258" s="37"/>
    </row>
    <row r="259" spans="1:14">
      <c r="A259" s="7" t="s">
        <v>96</v>
      </c>
      <c r="B259" s="35" t="s">
        <v>97</v>
      </c>
      <c r="C259" s="35"/>
      <c r="D259" s="43" t="s">
        <v>252</v>
      </c>
      <c r="E259" s="61">
        <v>12.93</v>
      </c>
      <c r="F259" s="62" t="s">
        <v>99</v>
      </c>
      <c r="K259" s="37"/>
    </row>
    <row r="260" spans="1:14">
      <c r="A260" s="7" t="s">
        <v>96</v>
      </c>
      <c r="B260" s="35" t="s">
        <v>97</v>
      </c>
      <c r="C260" s="35"/>
      <c r="D260" s="43" t="s">
        <v>253</v>
      </c>
      <c r="E260" s="61">
        <v>5.88</v>
      </c>
      <c r="F260" s="62" t="s">
        <v>99</v>
      </c>
      <c r="K260" s="37"/>
    </row>
    <row r="261" spans="1:14">
      <c r="A261" s="7" t="s">
        <v>96</v>
      </c>
      <c r="B261" s="35" t="s">
        <v>97</v>
      </c>
      <c r="C261" s="35"/>
      <c r="D261" s="43" t="s">
        <v>254</v>
      </c>
      <c r="E261" s="61">
        <v>2.03</v>
      </c>
      <c r="F261" s="62" t="s">
        <v>99</v>
      </c>
      <c r="K261" s="37"/>
    </row>
    <row r="262" spans="1:14">
      <c r="A262" s="7" t="s">
        <v>96</v>
      </c>
      <c r="B262" s="35" t="s">
        <v>97</v>
      </c>
      <c r="C262" s="35"/>
      <c r="D262" s="43" t="s">
        <v>255</v>
      </c>
      <c r="E262" s="61">
        <v>33.32</v>
      </c>
      <c r="F262" s="62" t="s">
        <v>99</v>
      </c>
      <c r="K262" s="37"/>
    </row>
    <row r="263" spans="1:14" ht="33.75" customHeight="1">
      <c r="A263" s="7" t="s">
        <v>96</v>
      </c>
      <c r="B263" s="35" t="s">
        <v>97</v>
      </c>
      <c r="C263" s="35"/>
      <c r="D263" s="43" t="s">
        <v>256</v>
      </c>
      <c r="E263" s="61">
        <v>42.43</v>
      </c>
      <c r="F263" s="62" t="s">
        <v>99</v>
      </c>
      <c r="K263" s="37"/>
    </row>
    <row r="264" spans="1:14">
      <c r="A264" s="7" t="s">
        <v>96</v>
      </c>
      <c r="B264" s="35" t="s">
        <v>97</v>
      </c>
      <c r="C264" s="35"/>
      <c r="D264" s="43" t="s">
        <v>257</v>
      </c>
      <c r="E264" s="61">
        <v>14.57</v>
      </c>
      <c r="F264" s="62" t="s">
        <v>99</v>
      </c>
      <c r="K264" s="37"/>
    </row>
    <row r="265" spans="1:14">
      <c r="A265" s="7" t="s">
        <v>96</v>
      </c>
      <c r="B265" s="35" t="s">
        <v>97</v>
      </c>
      <c r="C265" s="35"/>
      <c r="D265" s="43" t="s">
        <v>258</v>
      </c>
      <c r="E265" s="61">
        <v>9.449999999999999</v>
      </c>
      <c r="F265" s="62" t="s">
        <v>99</v>
      </c>
      <c r="K265" s="37"/>
    </row>
    <row r="266" spans="1:14">
      <c r="A266" s="7" t="s">
        <v>96</v>
      </c>
      <c r="B266" s="35" t="s">
        <v>97</v>
      </c>
      <c r="C266" s="35"/>
      <c r="D266" s="43" t="s">
        <v>259</v>
      </c>
      <c r="E266" s="61">
        <v>9.789999999999999</v>
      </c>
      <c r="F266" s="62" t="s">
        <v>99</v>
      </c>
      <c r="K266" s="37"/>
    </row>
    <row r="267" spans="1:14" ht="22.5" customHeight="1">
      <c r="A267" s="7" t="s">
        <v>96</v>
      </c>
      <c r="B267" s="35" t="s">
        <v>97</v>
      </c>
      <c r="C267" s="35"/>
      <c r="D267" s="43" t="s">
        <v>260</v>
      </c>
      <c r="E267" s="61">
        <v>16.38</v>
      </c>
      <c r="F267" s="62" t="s">
        <v>99</v>
      </c>
      <c r="K267" s="37"/>
    </row>
    <row r="268" spans="1:14">
      <c r="A268" s="7" t="s">
        <v>96</v>
      </c>
      <c r="B268" s="35" t="s">
        <v>97</v>
      </c>
      <c r="C268" s="35"/>
      <c r="D268" s="43" t="s">
        <v>261</v>
      </c>
      <c r="E268" s="61">
        <v>13.54</v>
      </c>
      <c r="F268" s="62" t="s">
        <v>99</v>
      </c>
      <c r="K268" s="37"/>
    </row>
    <row r="269" spans="1:14">
      <c r="A269" s="7" t="s">
        <v>96</v>
      </c>
      <c r="B269" s="35" t="s">
        <v>97</v>
      </c>
      <c r="C269" s="35"/>
      <c r="D269" s="43" t="s">
        <v>262</v>
      </c>
      <c r="E269" s="61">
        <v>24.83</v>
      </c>
      <c r="F269" s="62" t="s">
        <v>99</v>
      </c>
      <c r="K269" s="37"/>
    </row>
    <row r="270" spans="1:14">
      <c r="A270" s="7" t="s">
        <v>51</v>
      </c>
      <c r="B270" s="35"/>
      <c r="C270" s="35"/>
      <c r="D270" s="43" t="s">
        <v>107</v>
      </c>
      <c r="E270" s="63" t="s">
        <v>108</v>
      </c>
      <c r="H270" s="64">
        <v>480</v>
      </c>
      <c r="J270" s="65" t="s">
        <v>99</v>
      </c>
      <c r="K270" s="37"/>
    </row>
    <row r="271" spans="1:14" hidden="1">
      <c r="A271" s="7" t="s">
        <v>54</v>
      </c>
    </row>
    <row r="272" spans="1:14">
      <c r="A272" s="7">
        <v>9</v>
      </c>
      <c r="B272" s="35" t="s">
        <v>263</v>
      </c>
      <c r="C272" s="35"/>
      <c r="D272" s="36" t="s">
        <v>264</v>
      </c>
      <c r="E272" s="37"/>
      <c r="F272" s="37"/>
      <c r="G272" s="38" t="s">
        <v>265</v>
      </c>
      <c r="H272" s="59">
        <v>8</v>
      </c>
      <c r="I272" s="59"/>
      <c r="J272" s="40"/>
      <c r="K272" s="41">
        <f>IF(AND(H272= "",I272= ""), 0, ROUND(ROUND(J272, 2) * ROUND(IF(I272="",H272,I272),  2), 2))</f>
        <v/>
      </c>
      <c r="L272" s="7"/>
      <c r="N272" s="42">
        <v>0.2</v>
      </c>
    </row>
    <row r="273" spans="1:14" hidden="1">
      <c r="A273" s="7" t="s">
        <v>50</v>
      </c>
    </row>
    <row r="274" spans="1:14" ht="33.75" customHeight="1">
      <c r="A274" s="7" t="s">
        <v>92</v>
      </c>
      <c r="B274" s="60"/>
      <c r="C274" s="60"/>
      <c r="D274" s="60" t="s">
        <v>266</v>
      </c>
      <c r="E274" s="60"/>
      <c r="F274" s="60"/>
      <c r="G274" s="60"/>
      <c r="H274" s="60"/>
      <c r="I274" s="60"/>
      <c r="J274" s="60"/>
      <c r="K274" s="60"/>
    </row>
    <row r="275" spans="1:14">
      <c r="A275" s="7" t="s">
        <v>94</v>
      </c>
      <c r="B275" s="35"/>
      <c r="C275" s="35"/>
      <c r="D275" s="43" t="s">
        <v>95</v>
      </c>
      <c r="K275" s="37"/>
    </row>
    <row r="276" spans="1:14">
      <c r="A276" s="7" t="s">
        <v>96</v>
      </c>
      <c r="B276" s="35" t="s">
        <v>97</v>
      </c>
      <c r="C276" s="35"/>
      <c r="D276" s="43" t="s">
        <v>267</v>
      </c>
      <c r="E276" s="61">
        <v>2.65</v>
      </c>
      <c r="F276" s="62" t="s">
        <v>268</v>
      </c>
      <c r="K276" s="37"/>
    </row>
    <row r="277" spans="1:14">
      <c r="A277" s="7" t="s">
        <v>96</v>
      </c>
      <c r="B277" s="35" t="s">
        <v>97</v>
      </c>
      <c r="C277" s="35"/>
      <c r="D277" s="43" t="s">
        <v>269</v>
      </c>
      <c r="E277" s="61">
        <v>3.4</v>
      </c>
      <c r="F277" s="62" t="s">
        <v>268</v>
      </c>
      <c r="K277" s="37"/>
    </row>
    <row r="278" spans="1:14">
      <c r="A278" s="7" t="s">
        <v>51</v>
      </c>
      <c r="B278" s="35"/>
      <c r="C278" s="35"/>
      <c r="D278" s="43" t="s">
        <v>270</v>
      </c>
      <c r="E278" s="63" t="s">
        <v>108</v>
      </c>
      <c r="H278" s="64">
        <v>8</v>
      </c>
      <c r="J278" s="65" t="s">
        <v>268</v>
      </c>
      <c r="K278" s="37"/>
    </row>
    <row r="279" spans="1:14" hidden="1">
      <c r="A279" s="7" t="s">
        <v>54</v>
      </c>
    </row>
    <row r="280" spans="1:14">
      <c r="A280" s="7">
        <v>9</v>
      </c>
      <c r="B280" s="35" t="s">
        <v>271</v>
      </c>
      <c r="C280" s="35"/>
      <c r="D280" s="36" t="s">
        <v>272</v>
      </c>
      <c r="E280" s="37"/>
      <c r="F280" s="37"/>
      <c r="G280" s="38" t="s">
        <v>14</v>
      </c>
      <c r="H280" s="39">
        <v>21</v>
      </c>
      <c r="I280" s="39"/>
      <c r="J280" s="40"/>
      <c r="K280" s="41">
        <f>IF(AND(H280= "",I280= ""), 0, ROUND(ROUND(J280, 2) * ROUND(IF(I280="",H280,I280),  0), 2))</f>
        <v/>
      </c>
      <c r="L280" s="7"/>
      <c r="N280" s="42">
        <v>0.2</v>
      </c>
    </row>
    <row r="281" spans="1:14" hidden="1">
      <c r="A281" s="7" t="s">
        <v>50</v>
      </c>
    </row>
    <row r="282" spans="1:14" ht="45" customHeight="1">
      <c r="A282" s="7" t="s">
        <v>92</v>
      </c>
      <c r="B282" s="60"/>
      <c r="C282" s="60"/>
      <c r="D282" s="60" t="s">
        <v>273</v>
      </c>
      <c r="E282" s="60"/>
      <c r="F282" s="60"/>
      <c r="G282" s="60"/>
      <c r="H282" s="60"/>
      <c r="I282" s="60"/>
      <c r="J282" s="60"/>
      <c r="K282" s="60"/>
    </row>
    <row r="283" spans="1:14">
      <c r="A283" s="7" t="s">
        <v>94</v>
      </c>
      <c r="B283" s="35"/>
      <c r="C283" s="35"/>
      <c r="D283" s="43" t="s">
        <v>95</v>
      </c>
      <c r="K283" s="37"/>
    </row>
    <row r="284" spans="1:14">
      <c r="A284" s="7" t="s">
        <v>96</v>
      </c>
      <c r="B284" s="35" t="s">
        <v>97</v>
      </c>
      <c r="C284" s="35"/>
      <c r="D284" s="43" t="s">
        <v>274</v>
      </c>
      <c r="E284" s="66">
        <v>1</v>
      </c>
      <c r="F284" s="67" t="s">
        <v>59</v>
      </c>
      <c r="K284" s="37"/>
    </row>
    <row r="285" spans="1:14">
      <c r="A285" s="7" t="s">
        <v>96</v>
      </c>
      <c r="B285" s="35" t="s">
        <v>97</v>
      </c>
      <c r="C285" s="35"/>
      <c r="D285" s="43" t="s">
        <v>275</v>
      </c>
      <c r="E285" s="66">
        <v>2</v>
      </c>
      <c r="F285" s="67" t="s">
        <v>59</v>
      </c>
      <c r="K285" s="37"/>
    </row>
    <row r="286" spans="1:14">
      <c r="A286" s="7" t="s">
        <v>96</v>
      </c>
      <c r="B286" s="35" t="s">
        <v>97</v>
      </c>
      <c r="C286" s="35"/>
      <c r="D286" s="43" t="s">
        <v>276</v>
      </c>
      <c r="E286" s="66">
        <v>3</v>
      </c>
      <c r="F286" s="67" t="s">
        <v>59</v>
      </c>
      <c r="K286" s="37"/>
    </row>
    <row r="287" spans="1:14">
      <c r="A287" s="7" t="s">
        <v>96</v>
      </c>
      <c r="B287" s="35" t="s">
        <v>97</v>
      </c>
      <c r="C287" s="35"/>
      <c r="D287" s="43" t="s">
        <v>277</v>
      </c>
      <c r="E287" s="66">
        <v>3</v>
      </c>
      <c r="F287" s="67" t="s">
        <v>59</v>
      </c>
      <c r="K287" s="37"/>
    </row>
    <row r="288" spans="1:14">
      <c r="A288" s="7" t="s">
        <v>96</v>
      </c>
      <c r="B288" s="35" t="s">
        <v>97</v>
      </c>
      <c r="C288" s="35"/>
      <c r="D288" s="43" t="s">
        <v>278</v>
      </c>
      <c r="E288" s="66">
        <v>3</v>
      </c>
      <c r="F288" s="67" t="s">
        <v>59</v>
      </c>
      <c r="K288" s="37"/>
    </row>
    <row r="289" spans="1:14">
      <c r="A289" s="7" t="s">
        <v>96</v>
      </c>
      <c r="B289" s="35" t="s">
        <v>97</v>
      </c>
      <c r="C289" s="35"/>
      <c r="D289" s="43" t="s">
        <v>185</v>
      </c>
      <c r="E289" s="66">
        <v>1</v>
      </c>
      <c r="F289" s="67" t="s">
        <v>59</v>
      </c>
      <c r="K289" s="37"/>
    </row>
    <row r="290" spans="1:14">
      <c r="A290" s="7" t="s">
        <v>96</v>
      </c>
      <c r="B290" s="35" t="s">
        <v>97</v>
      </c>
      <c r="C290" s="35"/>
      <c r="D290" s="43" t="s">
        <v>279</v>
      </c>
      <c r="E290" s="66">
        <v>1</v>
      </c>
      <c r="F290" s="67" t="s">
        <v>59</v>
      </c>
      <c r="K290" s="37"/>
    </row>
    <row r="291" spans="1:14">
      <c r="A291" s="7" t="s">
        <v>96</v>
      </c>
      <c r="B291" s="35" t="s">
        <v>97</v>
      </c>
      <c r="C291" s="35"/>
      <c r="D291" s="43" t="s">
        <v>280</v>
      </c>
      <c r="E291" s="66">
        <v>1</v>
      </c>
      <c r="F291" s="67" t="s">
        <v>59</v>
      </c>
      <c r="K291" s="37"/>
    </row>
    <row r="292" spans="1:14">
      <c r="A292" s="7" t="s">
        <v>96</v>
      </c>
      <c r="B292" s="35" t="s">
        <v>97</v>
      </c>
      <c r="C292" s="35"/>
      <c r="D292" s="43" t="s">
        <v>186</v>
      </c>
      <c r="E292" s="66">
        <v>1</v>
      </c>
      <c r="F292" s="67" t="s">
        <v>59</v>
      </c>
      <c r="K292" s="37"/>
    </row>
    <row r="293" spans="1:14">
      <c r="A293" s="7" t="s">
        <v>96</v>
      </c>
      <c r="B293" s="35" t="s">
        <v>97</v>
      </c>
      <c r="C293" s="35"/>
      <c r="D293" s="43" t="s">
        <v>281</v>
      </c>
      <c r="E293" s="66">
        <v>1</v>
      </c>
      <c r="F293" s="67" t="s">
        <v>59</v>
      </c>
      <c r="K293" s="37"/>
    </row>
    <row r="294" spans="1:14">
      <c r="A294" s="7" t="s">
        <v>96</v>
      </c>
      <c r="B294" s="35" t="s">
        <v>97</v>
      </c>
      <c r="C294" s="35"/>
      <c r="D294" s="43" t="s">
        <v>187</v>
      </c>
      <c r="E294" s="66">
        <v>1</v>
      </c>
      <c r="F294" s="67" t="s">
        <v>59</v>
      </c>
      <c r="K294" s="37"/>
    </row>
    <row r="295" spans="1:14">
      <c r="A295" s="7" t="s">
        <v>96</v>
      </c>
      <c r="B295" s="35" t="s">
        <v>97</v>
      </c>
      <c r="C295" s="35"/>
      <c r="D295" s="43" t="s">
        <v>282</v>
      </c>
      <c r="E295" s="66">
        <v>1</v>
      </c>
      <c r="F295" s="67" t="s">
        <v>59</v>
      </c>
      <c r="K295" s="37"/>
    </row>
    <row r="296" spans="1:14">
      <c r="A296" s="7" t="s">
        <v>96</v>
      </c>
      <c r="B296" s="35" t="s">
        <v>97</v>
      </c>
      <c r="C296" s="35"/>
      <c r="D296" s="43" t="s">
        <v>188</v>
      </c>
      <c r="E296" s="66">
        <v>1</v>
      </c>
      <c r="F296" s="67" t="s">
        <v>59</v>
      </c>
      <c r="K296" s="37"/>
    </row>
    <row r="297" spans="1:14">
      <c r="A297" s="7" t="s">
        <v>96</v>
      </c>
      <c r="B297" s="35" t="s">
        <v>97</v>
      </c>
      <c r="C297" s="35"/>
      <c r="D297" s="43" t="s">
        <v>283</v>
      </c>
      <c r="E297" s="66">
        <v>1</v>
      </c>
      <c r="F297" s="67" t="s">
        <v>59</v>
      </c>
      <c r="K297" s="37"/>
    </row>
    <row r="298" spans="1:14">
      <c r="A298" s="7" t="s">
        <v>51</v>
      </c>
      <c r="B298" s="35"/>
      <c r="C298" s="35"/>
      <c r="D298" s="43" t="s">
        <v>192</v>
      </c>
      <c r="E298" s="68" t="s">
        <v>108</v>
      </c>
      <c r="H298" s="44">
        <v>21</v>
      </c>
      <c r="J298" s="45" t="s">
        <v>59</v>
      </c>
      <c r="K298" s="37"/>
    </row>
    <row r="299" spans="1:14" hidden="1">
      <c r="A299" s="7" t="s">
        <v>54</v>
      </c>
    </row>
    <row r="300" spans="1:14">
      <c r="A300" s="7">
        <v>9</v>
      </c>
      <c r="B300" s="35" t="s">
        <v>284</v>
      </c>
      <c r="C300" s="35"/>
      <c r="D300" s="36" t="s">
        <v>285</v>
      </c>
      <c r="E300" s="37"/>
      <c r="F300" s="37"/>
      <c r="G300" s="38" t="s">
        <v>14</v>
      </c>
      <c r="H300" s="39">
        <v>7</v>
      </c>
      <c r="I300" s="39"/>
      <c r="J300" s="40"/>
      <c r="K300" s="41">
        <f>IF(AND(H300= "",I300= ""), 0, ROUND(ROUND(J300, 2) * ROUND(IF(I300="",H300,I300),  0), 2))</f>
        <v/>
      </c>
      <c r="L300" s="7"/>
      <c r="N300" s="42">
        <v>0.2</v>
      </c>
    </row>
    <row r="301" spans="1:14" hidden="1">
      <c r="A301" s="7" t="s">
        <v>50</v>
      </c>
    </row>
    <row r="302" spans="1:14">
      <c r="A302" s="7" t="s">
        <v>51</v>
      </c>
      <c r="B302" s="35"/>
      <c r="C302" s="35"/>
      <c r="D302" s="43" t="s">
        <v>52</v>
      </c>
      <c r="H302" s="44">
        <v>7</v>
      </c>
      <c r="J302" s="45" t="s">
        <v>59</v>
      </c>
      <c r="K302" s="37"/>
    </row>
    <row r="303" spans="1:14" hidden="1">
      <c r="A303" s="7" t="s">
        <v>54</v>
      </c>
    </row>
    <row r="304" spans="1:14">
      <c r="A304" s="7">
        <v>9</v>
      </c>
      <c r="B304" s="35" t="s">
        <v>286</v>
      </c>
      <c r="C304" s="35"/>
      <c r="D304" s="36" t="s">
        <v>287</v>
      </c>
      <c r="E304" s="37"/>
      <c r="F304" s="37"/>
      <c r="G304" s="38" t="s">
        <v>14</v>
      </c>
      <c r="H304" s="39">
        <v>18</v>
      </c>
      <c r="I304" s="39"/>
      <c r="J304" s="40"/>
      <c r="K304" s="41">
        <f>IF(AND(H304= "",I304= ""), 0, ROUND(ROUND(J304, 2) * ROUND(IF(I304="",H304,I304),  0), 2))</f>
        <v/>
      </c>
      <c r="L304" s="7"/>
      <c r="N304" s="42">
        <v>0.2</v>
      </c>
    </row>
    <row r="305" spans="1:14" hidden="1">
      <c r="A305" s="7" t="s">
        <v>50</v>
      </c>
    </row>
    <row r="306" spans="1:14" ht="33.75" customHeight="1">
      <c r="A306" s="7" t="s">
        <v>92</v>
      </c>
      <c r="B306" s="60"/>
      <c r="C306" s="60"/>
      <c r="D306" s="60" t="s">
        <v>288</v>
      </c>
      <c r="E306" s="60"/>
      <c r="F306" s="60"/>
      <c r="G306" s="60"/>
      <c r="H306" s="60"/>
      <c r="I306" s="60"/>
      <c r="J306" s="60"/>
      <c r="K306" s="60"/>
    </row>
    <row r="307" spans="1:14">
      <c r="A307" s="7" t="s">
        <v>94</v>
      </c>
      <c r="B307" s="35"/>
      <c r="C307" s="35"/>
      <c r="D307" s="43" t="s">
        <v>95</v>
      </c>
      <c r="K307" s="37"/>
    </row>
    <row r="308" spans="1:14">
      <c r="A308" s="7" t="s">
        <v>96</v>
      </c>
      <c r="B308" s="35" t="s">
        <v>97</v>
      </c>
      <c r="C308" s="35"/>
      <c r="D308" s="43" t="s">
        <v>276</v>
      </c>
      <c r="E308" s="66">
        <v>5</v>
      </c>
      <c r="F308" s="67" t="s">
        <v>59</v>
      </c>
      <c r="K308" s="37"/>
    </row>
    <row r="309" spans="1:14">
      <c r="A309" s="7" t="s">
        <v>96</v>
      </c>
      <c r="B309" s="35" t="s">
        <v>97</v>
      </c>
      <c r="C309" s="35"/>
      <c r="D309" s="43" t="s">
        <v>289</v>
      </c>
      <c r="E309" s="66">
        <v>1</v>
      </c>
      <c r="F309" s="67" t="s">
        <v>59</v>
      </c>
      <c r="K309" s="37"/>
    </row>
    <row r="310" spans="1:14">
      <c r="A310" s="7" t="s">
        <v>96</v>
      </c>
      <c r="B310" s="35" t="s">
        <v>97</v>
      </c>
      <c r="C310" s="35"/>
      <c r="D310" s="43" t="s">
        <v>283</v>
      </c>
      <c r="E310" s="66">
        <v>1</v>
      </c>
      <c r="F310" s="67" t="s">
        <v>59</v>
      </c>
      <c r="K310" s="37"/>
    </row>
    <row r="311" spans="1:14">
      <c r="A311" s="7" t="s">
        <v>96</v>
      </c>
      <c r="B311" s="35" t="s">
        <v>97</v>
      </c>
      <c r="C311" s="35"/>
      <c r="D311" s="43" t="s">
        <v>277</v>
      </c>
      <c r="E311" s="66">
        <v>5</v>
      </c>
      <c r="F311" s="67" t="s">
        <v>59</v>
      </c>
      <c r="K311" s="37"/>
    </row>
    <row r="312" spans="1:14">
      <c r="A312" s="7" t="s">
        <v>96</v>
      </c>
      <c r="B312" s="35" t="s">
        <v>97</v>
      </c>
      <c r="C312" s="35"/>
      <c r="D312" s="43" t="s">
        <v>278</v>
      </c>
      <c r="E312" s="66">
        <v>6</v>
      </c>
      <c r="F312" s="67" t="s">
        <v>59</v>
      </c>
      <c r="K312" s="37"/>
    </row>
    <row r="313" spans="1:14">
      <c r="A313" s="7" t="s">
        <v>51</v>
      </c>
      <c r="B313" s="35"/>
      <c r="C313" s="35"/>
      <c r="D313" s="43" t="s">
        <v>192</v>
      </c>
      <c r="E313" s="68" t="s">
        <v>108</v>
      </c>
      <c r="H313" s="44">
        <v>18</v>
      </c>
      <c r="J313" s="45" t="s">
        <v>59</v>
      </c>
      <c r="K313" s="37"/>
    </row>
    <row r="314" spans="1:14" hidden="1">
      <c r="A314" s="7" t="s">
        <v>54</v>
      </c>
    </row>
    <row r="315" spans="1:14">
      <c r="A315" s="7">
        <v>9</v>
      </c>
      <c r="B315" s="35" t="s">
        <v>290</v>
      </c>
      <c r="C315" s="35"/>
      <c r="D315" s="36" t="s">
        <v>291</v>
      </c>
      <c r="E315" s="37"/>
      <c r="F315" s="37"/>
      <c r="G315" s="38" t="s">
        <v>14</v>
      </c>
      <c r="H315" s="39">
        <v>6</v>
      </c>
      <c r="I315" s="39"/>
      <c r="J315" s="40"/>
      <c r="K315" s="41">
        <f>IF(AND(H315= "",I315= ""), 0, ROUND(ROUND(J315, 2) * ROUND(IF(I315="",H315,I315),  0), 2))</f>
        <v/>
      </c>
      <c r="L315" s="7"/>
      <c r="N315" s="42">
        <v>0.2</v>
      </c>
    </row>
    <row r="316" spans="1:14" hidden="1">
      <c r="A316" s="7" t="s">
        <v>50</v>
      </c>
    </row>
    <row r="317" spans="1:14">
      <c r="A317" s="7" t="s">
        <v>51</v>
      </c>
      <c r="B317" s="35"/>
      <c r="C317" s="35"/>
      <c r="D317" s="43" t="s">
        <v>52</v>
      </c>
      <c r="H317" s="44">
        <v>6</v>
      </c>
      <c r="J317" s="45" t="s">
        <v>59</v>
      </c>
      <c r="K317" s="37"/>
    </row>
    <row r="318" spans="1:14" hidden="1">
      <c r="A318" s="7" t="s">
        <v>54</v>
      </c>
    </row>
    <row r="319" spans="1:14" hidden="1">
      <c r="A319" s="7" t="s">
        <v>55</v>
      </c>
    </row>
    <row r="320" spans="1:14">
      <c r="A320" s="7">
        <v>4</v>
      </c>
      <c r="B320" s="30" t="s">
        <v>292</v>
      </c>
      <c r="C320" s="30"/>
      <c r="D320" s="33" t="s">
        <v>293</v>
      </c>
      <c r="E320" s="33"/>
      <c r="F320" s="33"/>
      <c r="G320" s="33"/>
      <c r="H320" s="33"/>
      <c r="I320" s="33"/>
      <c r="J320" s="33"/>
      <c r="K320" s="34"/>
      <c r="L320" s="7"/>
    </row>
    <row r="321" spans="1:14">
      <c r="A321" s="7">
        <v>9</v>
      </c>
      <c r="B321" s="35" t="s">
        <v>294</v>
      </c>
      <c r="C321" s="35"/>
      <c r="D321" s="36" t="s">
        <v>295</v>
      </c>
      <c r="E321" s="37"/>
      <c r="F321" s="37"/>
      <c r="G321" s="38" t="s">
        <v>64</v>
      </c>
      <c r="H321" s="39">
        <v>1</v>
      </c>
      <c r="I321" s="39"/>
      <c r="J321" s="40"/>
      <c r="K321" s="41">
        <f>IF(AND(H321= "",I321= ""), 0, ROUND(ROUND(J321, 2) * ROUND(IF(I321="",H321,I321),  0), 2))</f>
        <v/>
      </c>
      <c r="L321" s="7"/>
      <c r="N321" s="42">
        <v>0.2</v>
      </c>
    </row>
    <row r="322" spans="1:14" hidden="1">
      <c r="A322" s="7" t="s">
        <v>50</v>
      </c>
    </row>
    <row r="323" spans="1:14">
      <c r="A323" s="7" t="s">
        <v>51</v>
      </c>
      <c r="B323" s="35"/>
      <c r="C323" s="35"/>
      <c r="D323" s="43" t="s">
        <v>52</v>
      </c>
      <c r="H323" s="44">
        <v>1</v>
      </c>
      <c r="J323" s="45" t="s">
        <v>65</v>
      </c>
      <c r="K323" s="37"/>
    </row>
    <row r="324" spans="1:14" hidden="1">
      <c r="A324" s="7" t="s">
        <v>54</v>
      </c>
    </row>
    <row r="325" spans="1:14" hidden="1">
      <c r="A325" s="7" t="s">
        <v>55</v>
      </c>
    </row>
    <row r="326" spans="1:14">
      <c r="A326" s="7" t="s">
        <v>42</v>
      </c>
      <c r="B326" s="37"/>
      <c r="C326" s="37"/>
      <c r="K326" s="37"/>
    </row>
    <row r="327" spans="1:14">
      <c r="B327" s="37"/>
      <c r="C327" s="37"/>
      <c r="D327" s="46" t="s">
        <v>41</v>
      </c>
      <c r="E327" s="47"/>
      <c r="F327" s="47"/>
      <c r="G327" s="48"/>
      <c r="H327" s="48"/>
      <c r="I327" s="48"/>
      <c r="J327" s="48"/>
      <c r="K327" s="49"/>
    </row>
    <row r="328" spans="1:14">
      <c r="B328" s="37"/>
      <c r="C328" s="37"/>
      <c r="D328" s="50"/>
      <c r="E328" s="7"/>
      <c r="F328" s="7"/>
      <c r="G328" s="7"/>
      <c r="H328" s="7"/>
      <c r="I328" s="7"/>
      <c r="J328" s="7"/>
      <c r="K328" s="8"/>
    </row>
    <row r="329" spans="1:14">
      <c r="B329" s="37"/>
      <c r="C329" s="37"/>
      <c r="D329" s="51" t="s">
        <v>84</v>
      </c>
      <c r="E329" s="52"/>
      <c r="F329" s="52"/>
      <c r="G329" s="53">
        <f>SUMIF(L71:L326, IF(L70="","",L70), K71:K326)</f>
        <v/>
      </c>
      <c r="H329" s="53"/>
      <c r="I329" s="53"/>
      <c r="J329" s="53"/>
      <c r="K329" s="54"/>
    </row>
    <row r="330" spans="1:14" hidden="1">
      <c r="B330" s="37"/>
      <c r="C330" s="37"/>
      <c r="D330" s="55" t="s">
        <v>85</v>
      </c>
      <c r="E330" s="56"/>
      <c r="F330" s="56"/>
      <c r="G330" s="57">
        <f>ROUND(SUMIF(L71:L326, IF(L70="","",L70), K71:K326) * 0.2, 2)</f>
        <v/>
      </c>
      <c r="H330" s="57"/>
      <c r="I330" s="57"/>
      <c r="J330" s="57"/>
      <c r="K330" s="58"/>
    </row>
    <row r="331" spans="1:14" hidden="1">
      <c r="B331" s="37"/>
      <c r="C331" s="37"/>
      <c r="D331" s="51" t="s">
        <v>86</v>
      </c>
      <c r="E331" s="52"/>
      <c r="F331" s="52"/>
      <c r="G331" s="53">
        <f>SUM(G329:G330)</f>
        <v/>
      </c>
      <c r="H331" s="53"/>
      <c r="I331" s="53"/>
      <c r="J331" s="53"/>
      <c r="K331" s="54"/>
    </row>
    <row r="332" spans="1:14" ht="31.5" customHeight="1">
      <c r="B332" s="3"/>
      <c r="C332" s="3"/>
      <c r="D332" s="69" t="s">
        <v>296</v>
      </c>
      <c r="E332" s="69"/>
      <c r="F332" s="69"/>
      <c r="G332" s="69"/>
      <c r="H332" s="69"/>
      <c r="I332" s="69"/>
      <c r="J332" s="69"/>
      <c r="K332" s="69"/>
    </row>
    <row r="334" spans="1:14">
      <c r="D334" s="70" t="s">
        <v>297</v>
      </c>
      <c r="E334" s="70"/>
      <c r="F334" s="70"/>
      <c r="G334" s="70"/>
      <c r="H334" s="70"/>
      <c r="I334" s="70"/>
      <c r="J334" s="70"/>
      <c r="K334" s="70"/>
    </row>
    <row r="335" spans="1:14">
      <c r="D335" s="71" t="s">
        <v>298</v>
      </c>
      <c r="E335" s="72"/>
      <c r="F335" s="72"/>
      <c r="G335" s="73">
        <f>SUMIF(L9:L59, "", K9:K59)</f>
        <v/>
      </c>
      <c r="H335" s="73"/>
      <c r="I335" s="73"/>
      <c r="J335" s="73"/>
      <c r="K335" s="73"/>
    </row>
    <row r="336" spans="1:14">
      <c r="D336" s="74" t="s">
        <v>299</v>
      </c>
      <c r="E336" s="75"/>
      <c r="F336" s="75"/>
      <c r="G336" s="76">
        <f>SUMIF(L9:L9, "", K9:K9)</f>
        <v/>
      </c>
      <c r="H336" s="77"/>
      <c r="I336" s="77"/>
      <c r="J336" s="77"/>
      <c r="K336" s="77"/>
    </row>
    <row r="337" spans="1:11">
      <c r="D337" s="74" t="s">
        <v>300</v>
      </c>
      <c r="E337" s="75"/>
      <c r="F337" s="75"/>
      <c r="G337" s="76">
        <f>SUMIF(L15:L59, "", K15:K59)</f>
        <v/>
      </c>
      <c r="H337" s="77"/>
      <c r="I337" s="77"/>
      <c r="J337" s="77"/>
      <c r="K337" s="77"/>
    </row>
    <row r="338" spans="1:11">
      <c r="D338" s="71" t="s">
        <v>301</v>
      </c>
      <c r="E338" s="72"/>
      <c r="F338" s="72"/>
      <c r="G338" s="73">
        <f>SUMIF(L72:L321, "", K72:K321)</f>
        <v/>
      </c>
      <c r="H338" s="73"/>
      <c r="I338" s="73"/>
      <c r="J338" s="73"/>
      <c r="K338" s="73"/>
    </row>
    <row r="339" spans="1:11">
      <c r="D339" s="74" t="s">
        <v>302</v>
      </c>
      <c r="E339" s="75"/>
      <c r="F339" s="75"/>
      <c r="G339" s="76">
        <f>SUMIF(L72:L105, "", K72:K105)</f>
        <v/>
      </c>
      <c r="H339" s="77"/>
      <c r="I339" s="77"/>
      <c r="J339" s="77"/>
      <c r="K339" s="77"/>
    </row>
    <row r="340" spans="1:11">
      <c r="D340" s="74" t="s">
        <v>303</v>
      </c>
      <c r="E340" s="75"/>
      <c r="F340" s="75"/>
      <c r="G340" s="76">
        <f>SUMIF(L118:L185, "", K118:K185)</f>
        <v/>
      </c>
      <c r="H340" s="77"/>
      <c r="I340" s="77"/>
      <c r="J340" s="77"/>
      <c r="K340" s="77"/>
    </row>
    <row r="341" spans="1:11">
      <c r="D341" s="74" t="s">
        <v>304</v>
      </c>
      <c r="E341" s="75"/>
      <c r="F341" s="75"/>
      <c r="G341" s="76">
        <f>SUMIF(L191:L315, "", K191:K315)</f>
        <v/>
      </c>
      <c r="H341" s="77"/>
      <c r="I341" s="77"/>
      <c r="J341" s="77"/>
      <c r="K341" s="77"/>
    </row>
    <row r="342" spans="1:11">
      <c r="D342" s="74" t="s">
        <v>305</v>
      </c>
      <c r="E342" s="75"/>
      <c r="F342" s="75"/>
      <c r="G342" s="76">
        <f>SUMIF(L321:L321, "", K321:K321)</f>
        <v/>
      </c>
      <c r="H342" s="77"/>
      <c r="I342" s="77"/>
      <c r="J342" s="77"/>
      <c r="K342" s="77"/>
    </row>
    <row r="343" spans="1:11">
      <c r="D343" s="78" t="s">
        <v>306</v>
      </c>
      <c r="E343" s="79"/>
      <c r="F343" s="79"/>
      <c r="G343" s="80"/>
      <c r="H343" s="80"/>
      <c r="I343" s="80"/>
      <c r="J343" s="80"/>
      <c r="K343" s="81"/>
    </row>
    <row r="344" spans="1:11">
      <c r="D344" s="82"/>
      <c r="E344" s="3"/>
      <c r="F344" s="3"/>
      <c r="G344" s="3"/>
      <c r="H344" s="3"/>
      <c r="I344" s="3"/>
      <c r="J344" s="3"/>
      <c r="K344" s="83"/>
    </row>
    <row r="345" spans="1:11">
      <c r="A345" s="84"/>
      <c r="D345" s="85" t="s">
        <v>84</v>
      </c>
      <c r="E345" s="7"/>
      <c r="F345" s="7"/>
      <c r="G345" s="86">
        <f>SUMIF(L5:L332, IF(L4="","",L4), K5:K332)</f>
        <v/>
      </c>
      <c r="H345" s="87"/>
      <c r="I345" s="87"/>
      <c r="J345" s="87"/>
      <c r="K345" s="88"/>
    </row>
    <row r="346" spans="1:11">
      <c r="A346" s="84"/>
      <c r="D346" s="85" t="s">
        <v>85</v>
      </c>
      <c r="E346" s="7"/>
      <c r="F346" s="7"/>
      <c r="G346" s="86">
        <f>ROUND(SUMIF(L5:L332, IF(L4="","",L4), K5:K332) * 0.2, 2)</f>
        <v/>
      </c>
      <c r="H346" s="87"/>
      <c r="I346" s="87"/>
      <c r="J346" s="87"/>
      <c r="K346" s="88"/>
    </row>
    <row r="347" spans="1:11">
      <c r="D347" s="89" t="s">
        <v>86</v>
      </c>
      <c r="E347" s="90"/>
      <c r="F347" s="90"/>
      <c r="G347" s="91">
        <f>SUM(G345:G346)</f>
        <v/>
      </c>
      <c r="H347" s="92"/>
      <c r="I347" s="92"/>
      <c r="J347" s="92"/>
      <c r="K347" s="93"/>
    </row>
    <row r="348" spans="1:11">
      <c r="D348" s="75"/>
      <c r="E348" s="7"/>
      <c r="F348" s="7"/>
      <c r="G348" s="7"/>
      <c r="H348" s="7"/>
      <c r="I348" s="7"/>
      <c r="J348" s="7"/>
      <c r="K348" s="7"/>
    </row>
    <row r="349" spans="1:11">
      <c r="D349" s="94" t="s">
        <v>307</v>
      </c>
      <c r="E349" s="94"/>
      <c r="F349" s="94"/>
      <c r="G349" s="94"/>
      <c r="H349" s="94"/>
      <c r="I349" s="94"/>
      <c r="J349" s="94"/>
      <c r="K349" s="94"/>
    </row>
    <row r="350" spans="1:11">
      <c r="D350" s="95">
        <f>IF('Paramètres'!AA2&lt;&gt;"",'Paramètres'!AA2,"")</f>
        <v/>
      </c>
      <c r="E350" s="95"/>
      <c r="F350" s="95"/>
      <c r="G350" s="95"/>
      <c r="H350" s="95"/>
      <c r="I350" s="95"/>
      <c r="J350" s="95"/>
      <c r="K350" s="95"/>
    </row>
    <row r="351" spans="1:11">
      <c r="D351" s="95"/>
      <c r="E351" s="95"/>
      <c r="F351" s="95"/>
      <c r="G351" s="95"/>
      <c r="H351" s="95"/>
      <c r="I351" s="95"/>
      <c r="J351" s="95"/>
      <c r="K351" s="95"/>
    </row>
  </sheetData>
  <sheetProtection password="E95E" sheet="1" objects="1" selectLockedCells="1"/>
  <mergeCells count="107">
    <mergeCell ref="D3:F3"/>
    <mergeCell ref="D4:F4"/>
    <mergeCell ref="D7:F7"/>
    <mergeCell ref="D8:F8"/>
    <mergeCell ref="D9:F9"/>
    <mergeCell ref="D14:F14"/>
    <mergeCell ref="D15:F15"/>
    <mergeCell ref="D19:F19"/>
    <mergeCell ref="D23:F23"/>
    <mergeCell ref="D27:F27"/>
    <mergeCell ref="D31:F31"/>
    <mergeCell ref="D35:F35"/>
    <mergeCell ref="D39:F39"/>
    <mergeCell ref="D43:F43"/>
    <mergeCell ref="D47:F47"/>
    <mergeCell ref="D51:F51"/>
    <mergeCell ref="D55:F55"/>
    <mergeCell ref="D59:F59"/>
    <mergeCell ref="D64:F64"/>
    <mergeCell ref="G65:K65"/>
    <mergeCell ref="D65:F65"/>
    <mergeCell ref="G66:K66"/>
    <mergeCell ref="D66:F66"/>
    <mergeCell ref="G67:K67"/>
    <mergeCell ref="D67:F67"/>
    <mergeCell ref="G68:K68"/>
    <mergeCell ref="D68:F68"/>
    <mergeCell ref="G69:K69"/>
    <mergeCell ref="D69:F69"/>
    <mergeCell ref="D70:F70"/>
    <mergeCell ref="D71:F71"/>
    <mergeCell ref="D72:F72"/>
    <mergeCell ref="D74:J74"/>
    <mergeCell ref="D93:F93"/>
    <mergeCell ref="D95:J95"/>
    <mergeCell ref="D105:F105"/>
    <mergeCell ref="D107:J107"/>
    <mergeCell ref="D117:F117"/>
    <mergeCell ref="D118:F118"/>
    <mergeCell ref="D120:J120"/>
    <mergeCell ref="D143:F143"/>
    <mergeCell ref="D145:J145"/>
    <mergeCell ref="D158:F158"/>
    <mergeCell ref="D160:J160"/>
    <mergeCell ref="D170:F170"/>
    <mergeCell ref="D172:J172"/>
    <mergeCell ref="D185:F185"/>
    <mergeCell ref="D190:F190"/>
    <mergeCell ref="D191:F191"/>
    <mergeCell ref="D193:J193"/>
    <mergeCell ref="D200:F200"/>
    <mergeCell ref="D202:J202"/>
    <mergeCell ref="D222:F222"/>
    <mergeCell ref="D224:J224"/>
    <mergeCell ref="D231:F231"/>
    <mergeCell ref="D233:J233"/>
    <mergeCell ref="D272:F272"/>
    <mergeCell ref="D274:J274"/>
    <mergeCell ref="D280:F280"/>
    <mergeCell ref="D282:J282"/>
    <mergeCell ref="D300:F300"/>
    <mergeCell ref="D304:F304"/>
    <mergeCell ref="D306:J306"/>
    <mergeCell ref="D315:F315"/>
    <mergeCell ref="D320:F320"/>
    <mergeCell ref="D321:F321"/>
    <mergeCell ref="D326:F326"/>
    <mergeCell ref="G327:K327"/>
    <mergeCell ref="D327:F327"/>
    <mergeCell ref="G328:K328"/>
    <mergeCell ref="D328:F328"/>
    <mergeCell ref="G329:K329"/>
    <mergeCell ref="D329:F329"/>
    <mergeCell ref="G330:K330"/>
    <mergeCell ref="D330:F330"/>
    <mergeCell ref="G331:K331"/>
    <mergeCell ref="D331:F331"/>
    <mergeCell ref="D332:K332"/>
    <mergeCell ref="D334:K334"/>
    <mergeCell ref="G335:K335"/>
    <mergeCell ref="D335:F335"/>
    <mergeCell ref="G336:K336"/>
    <mergeCell ref="D336:F336"/>
    <mergeCell ref="G337:K337"/>
    <mergeCell ref="D337:F337"/>
    <mergeCell ref="G338:K338"/>
    <mergeCell ref="D338:F338"/>
    <mergeCell ref="G339:K339"/>
    <mergeCell ref="D339:F339"/>
    <mergeCell ref="G340:K340"/>
    <mergeCell ref="D340:F340"/>
    <mergeCell ref="G341:K341"/>
    <mergeCell ref="D341:F341"/>
    <mergeCell ref="G342:K342"/>
    <mergeCell ref="D342:F342"/>
    <mergeCell ref="D343:F343"/>
    <mergeCell ref="D344:K344"/>
    <mergeCell ref="D345:F345"/>
    <mergeCell ref="G345:K345"/>
    <mergeCell ref="D346:F346"/>
    <mergeCell ref="G346:K346"/>
    <mergeCell ref="D347:F347"/>
    <mergeCell ref="G347:K347"/>
    <mergeCell ref="D348:K348"/>
    <mergeCell ref="D349:K349"/>
    <mergeCell ref="D350:K350"/>
    <mergeCell ref="D351:K351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&amp;L1649.2 - Aménagement d'un centre de dialyse
Zone des Longènes - Lot04 - 21000 DIJON&amp;RDPGF - Lot n°01 PLATRERIE 
PRO - Edition du 29/01/2026</oddHeader>
    <oddFooter>&amp;CEdition du 29/01/2026&amp;RPage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72" t="s">
        <v>308</v>
      </c>
      <c r="AA1" s="7">
        <f>IF('DPGF'!G347&lt;&gt;"",'DPGF'!G347,"0")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6" t="s">
        <v>309</v>
      </c>
      <c r="B3" s="97" t="s">
        <v>310</v>
      </c>
      <c r="C3" s="98" t="s">
        <v>335</v>
      </c>
      <c r="D3" s="98"/>
      <c r="E3" s="98"/>
      <c r="F3" s="98"/>
      <c r="G3" s="98"/>
      <c r="H3" s="98"/>
      <c r="I3" s="98"/>
      <c r="J3" s="98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6" t="s">
        <v>311</v>
      </c>
      <c r="B5" s="97" t="s">
        <v>312</v>
      </c>
      <c r="C5" s="98" t="s">
        <v>336</v>
      </c>
      <c r="D5" s="98"/>
      <c r="E5" s="98"/>
      <c r="F5" s="98"/>
      <c r="G5" s="98"/>
      <c r="H5" s="98"/>
      <c r="I5" s="98"/>
      <c r="J5" s="98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6" t="s">
        <v>321</v>
      </c>
      <c r="B7" s="97" t="s">
        <v>322</v>
      </c>
      <c r="C7" s="98" t="s">
        <v>337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6" t="s">
        <v>323</v>
      </c>
      <c r="B9" s="97" t="s">
        <v>324</v>
      </c>
      <c r="C9" s="98" t="s">
        <v>40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6" t="s">
        <v>313</v>
      </c>
      <c r="B11" s="97" t="s">
        <v>314</v>
      </c>
      <c r="C11" s="98" t="s">
        <v>41</v>
      </c>
      <c r="D11" s="98"/>
      <c r="E11" s="98"/>
      <c r="F11" s="98"/>
      <c r="G11" s="98"/>
      <c r="H11" s="98"/>
      <c r="I11" s="98"/>
      <c r="J11" s="98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6" t="s">
        <v>325</v>
      </c>
      <c r="B13" s="97" t="s">
        <v>326</v>
      </c>
      <c r="C13" s="98" t="s">
        <v>338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6" t="s">
        <v>327</v>
      </c>
      <c r="B15" s="97" t="s">
        <v>328</v>
      </c>
      <c r="C15" s="98" t="s">
        <v>339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6" t="s">
        <v>329</v>
      </c>
      <c r="B17" s="97" t="s">
        <v>330</v>
      </c>
      <c r="C17" s="98" t="s">
        <v>340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9">
        <v>0.2</v>
      </c>
      <c r="E19" s="100" t="s">
        <v>331</v>
      </c>
      <c r="AA19" s="7">
        <f>INT((AA5-AA18*100)/10)</f>
        <v/>
      </c>
    </row>
    <row r="20" spans="1:27" ht="12.75" customHeight="1">
      <c r="C20" s="101">
        <v>0.055</v>
      </c>
      <c r="E20" s="100" t="s">
        <v>332</v>
      </c>
      <c r="AA20" s="7">
        <f>AA5-AA18*100-AA19*10</f>
        <v/>
      </c>
    </row>
    <row r="21" spans="1:27" ht="12.75" customHeight="1">
      <c r="C21" s="101">
        <v>0</v>
      </c>
      <c r="E21" s="100" t="s">
        <v>333</v>
      </c>
      <c r="AA21" s="7">
        <f>INT(AA6/10)</f>
        <v/>
      </c>
    </row>
    <row r="22" spans="1:27" ht="12.75" customHeight="1">
      <c r="C22" s="102">
        <v>0</v>
      </c>
      <c r="E22" s="100" t="s">
        <v>334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6" t="s">
        <v>315</v>
      </c>
      <c r="B24" s="97" t="s">
        <v>316</v>
      </c>
      <c r="C24" s="98" t="s">
        <v>341</v>
      </c>
      <c r="D24" s="98"/>
      <c r="E24" s="98"/>
      <c r="F24" s="98"/>
      <c r="G24" s="98"/>
      <c r="H24" s="98"/>
      <c r="I24" s="98"/>
      <c r="J24" s="98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6" t="s">
        <v>317</v>
      </c>
      <c r="B26" s="97" t="s">
        <v>318</v>
      </c>
      <c r="C26" s="98" t="s">
        <v>342</v>
      </c>
      <c r="D26" s="98"/>
      <c r="E26" s="98"/>
      <c r="F26" s="98"/>
      <c r="G26" s="98"/>
      <c r="H26" s="98"/>
      <c r="I26" s="98"/>
      <c r="J26" s="98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6" t="s">
        <v>319</v>
      </c>
      <c r="B28" s="97" t="s">
        <v>320</v>
      </c>
      <c r="C28" s="98"/>
      <c r="D28" s="98"/>
      <c r="E28" s="98"/>
      <c r="F28" s="98"/>
      <c r="G28" s="98"/>
      <c r="H28" s="98"/>
      <c r="I28" s="98"/>
      <c r="J28" s="98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343</v>
      </c>
      <c r="B1" s="7" t="s">
        <v>344</v>
      </c>
    </row>
    <row r="2" spans="1:3">
      <c r="A2" s="7" t="s">
        <v>345</v>
      </c>
      <c r="B2" s="7" t="s">
        <v>335</v>
      </c>
    </row>
    <row r="3" spans="1:3">
      <c r="A3" s="7" t="s">
        <v>346</v>
      </c>
      <c r="B3" s="7">
        <v>1</v>
      </c>
    </row>
    <row r="4" spans="1:3">
      <c r="A4" s="7" t="s">
        <v>347</v>
      </c>
      <c r="B4" s="7">
        <v>0</v>
      </c>
    </row>
    <row r="5" spans="1:3">
      <c r="A5" s="7" t="s">
        <v>348</v>
      </c>
      <c r="B5" s="7">
        <v>0</v>
      </c>
    </row>
    <row r="6" spans="1:3">
      <c r="A6" s="7" t="s">
        <v>349</v>
      </c>
      <c r="B6" s="7">
        <v>1</v>
      </c>
    </row>
    <row r="7" spans="1:3">
      <c r="A7" s="7" t="s">
        <v>350</v>
      </c>
      <c r="B7" s="7">
        <v>1</v>
      </c>
    </row>
    <row r="8" spans="1:3">
      <c r="A8" s="7" t="s">
        <v>351</v>
      </c>
      <c r="B8" s="7">
        <v>0</v>
      </c>
    </row>
    <row r="9" spans="1:3">
      <c r="A9" s="7" t="s">
        <v>352</v>
      </c>
      <c r="B9" s="7">
        <v>0</v>
      </c>
    </row>
    <row r="10" spans="1:3">
      <c r="A10" s="7" t="s">
        <v>353</v>
      </c>
      <c r="C10" s="7" t="s">
        <v>354</v>
      </c>
    </row>
    <row r="11" spans="1:3">
      <c r="A11" s="7" t="s">
        <v>355</v>
      </c>
      <c r="B11" s="7">
        <v>0</v>
      </c>
    </row>
    <row r="12" spans="1:3">
      <c r="A12" s="7" t="s">
        <v>356</v>
      </c>
      <c r="B12" s="7" t="s">
        <v>357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103" t="s">
        <v>358</v>
      </c>
      <c r="C2" s="103"/>
      <c r="D2" s="103"/>
      <c r="E2" s="103"/>
      <c r="F2" s="103"/>
      <c r="G2" s="103"/>
      <c r="H2" s="103"/>
      <c r="I2" s="103"/>
      <c r="J2" s="103"/>
    </row>
    <row r="4" spans="1:10" ht="12.75" customHeight="1">
      <c r="A4" s="96" t="s">
        <v>309</v>
      </c>
      <c r="B4" s="97" t="s">
        <v>359</v>
      </c>
      <c r="C4" s="104"/>
      <c r="D4" s="104"/>
      <c r="E4" s="104"/>
      <c r="F4" s="104"/>
      <c r="G4" s="104"/>
      <c r="H4" s="104"/>
      <c r="I4" s="104"/>
      <c r="J4" s="104"/>
    </row>
    <row r="6" spans="1:10" ht="12.75" customHeight="1">
      <c r="A6" s="96" t="s">
        <v>311</v>
      </c>
      <c r="B6" s="97" t="s">
        <v>360</v>
      </c>
      <c r="C6" s="104"/>
      <c r="D6" s="104"/>
      <c r="E6" s="104"/>
      <c r="F6" s="104"/>
      <c r="G6" s="104"/>
      <c r="H6" s="104"/>
      <c r="I6" s="104"/>
      <c r="J6" s="104"/>
    </row>
    <row r="8" spans="1:10" ht="12.75" customHeight="1">
      <c r="A8" s="96" t="s">
        <v>321</v>
      </c>
      <c r="B8" s="97" t="s">
        <v>361</v>
      </c>
      <c r="C8" s="104"/>
      <c r="D8" s="104"/>
      <c r="E8" s="104"/>
      <c r="F8" s="104"/>
      <c r="G8" s="104"/>
      <c r="H8" s="104"/>
      <c r="I8" s="104"/>
      <c r="J8" s="104"/>
    </row>
    <row r="10" spans="1:10" ht="12.75" customHeight="1">
      <c r="A10" s="96" t="s">
        <v>323</v>
      </c>
      <c r="B10" s="97" t="s">
        <v>362</v>
      </c>
      <c r="C10" s="105"/>
      <c r="D10" s="105"/>
      <c r="E10" s="105"/>
      <c r="F10" s="105"/>
      <c r="G10" s="105"/>
      <c r="H10" s="105"/>
      <c r="I10" s="105"/>
      <c r="J10" s="105"/>
    </row>
    <row r="12" spans="1:10" ht="12.75" customHeight="1">
      <c r="A12" s="96" t="s">
        <v>313</v>
      </c>
      <c r="B12" s="97" t="s">
        <v>363</v>
      </c>
      <c r="C12" s="104"/>
      <c r="D12" s="104"/>
      <c r="E12" s="104"/>
      <c r="F12" s="104"/>
      <c r="G12" s="104"/>
      <c r="H12" s="104"/>
      <c r="I12" s="104"/>
      <c r="J12" s="104"/>
    </row>
    <row r="14" spans="1:10" ht="12.75" customHeight="1">
      <c r="A14" s="96" t="s">
        <v>325</v>
      </c>
      <c r="B14" s="97" t="s">
        <v>364</v>
      </c>
      <c r="C14" s="104"/>
      <c r="D14" s="104"/>
      <c r="E14" s="104"/>
      <c r="F14" s="104"/>
      <c r="G14" s="104"/>
      <c r="H14" s="104"/>
      <c r="I14" s="104"/>
      <c r="J14" s="104"/>
    </row>
    <row r="16" spans="1:10" ht="12.75" customHeight="1">
      <c r="A16" s="96" t="s">
        <v>327</v>
      </c>
      <c r="B16" s="97" t="s">
        <v>365</v>
      </c>
      <c r="C16" s="104"/>
      <c r="D16" s="104"/>
      <c r="E16" s="104"/>
      <c r="F16" s="104"/>
      <c r="G16" s="104"/>
      <c r="H16" s="104"/>
      <c r="I16" s="104"/>
      <c r="J16" s="104"/>
    </row>
    <row r="18" spans="1:10" ht="12.75" customHeight="1">
      <c r="A18" s="96" t="s">
        <v>329</v>
      </c>
      <c r="B18" s="97" t="s">
        <v>366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>
      <c r="A20" s="96" t="s">
        <v>367</v>
      </c>
      <c r="B20" s="97" t="s">
        <v>368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>
      <c r="A22" s="96" t="s">
        <v>315</v>
      </c>
      <c r="B22" s="97" t="s">
        <v>369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>
      <c r="A24" s="96" t="s">
        <v>317</v>
      </c>
      <c r="B24" s="97" t="s">
        <v>370</v>
      </c>
      <c r="C24" s="104"/>
      <c r="D24" s="104"/>
      <c r="E24" s="104"/>
      <c r="F24" s="104"/>
      <c r="G24" s="104"/>
      <c r="H24" s="104"/>
      <c r="I24" s="104"/>
      <c r="J24" s="104"/>
    </row>
    <row r="28" spans="1:10" ht="60" customHeight="1">
      <c r="A28" s="96" t="s">
        <v>319</v>
      </c>
      <c r="B28" s="97" t="s">
        <v>371</v>
      </c>
      <c r="C28" s="104"/>
      <c r="D28" s="104"/>
      <c r="E28" s="104"/>
      <c r="F28" s="104"/>
      <c r="G28" s="104"/>
      <c r="H28" s="104"/>
      <c r="I28" s="104"/>
      <c r="J28" s="104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107" t="s">
        <v>372</v>
      </c>
      <c r="C2" s="107"/>
      <c r="D2" s="107"/>
      <c r="E2" s="107"/>
      <c r="F2" s="107"/>
    </row>
    <row r="4" spans="2:6" ht="12.75" customHeight="1">
      <c r="B4" s="108" t="s">
        <v>373</v>
      </c>
      <c r="C4" s="108" t="s">
        <v>374</v>
      </c>
      <c r="D4" s="108" t="s">
        <v>375</v>
      </c>
      <c r="E4" s="108" t="s">
        <v>376</v>
      </c>
      <c r="F4" s="108" t="s">
        <v>377</v>
      </c>
    </row>
    <row r="6" spans="2:6" ht="12.75" customHeight="1">
      <c r="B6" s="109"/>
      <c r="C6" s="110"/>
      <c r="D6" s="111"/>
      <c r="E6" s="112"/>
      <c r="F6" s="113">
        <f>IF(AND(E6= "",D6= ""), "", ROUND(ROUND(E6, 2) * ROUND(D6, 3), 2))</f>
        <v/>
      </c>
    </row>
    <row r="8" spans="2:6" ht="12.75" customHeight="1">
      <c r="B8" s="109"/>
      <c r="C8" s="110"/>
      <c r="D8" s="111"/>
      <c r="E8" s="112"/>
      <c r="F8" s="113">
        <f>IF(AND(E8= "",D8= ""), "", ROUND(ROUND(E8, 2) * ROUND(D8, 3), 2))</f>
        <v/>
      </c>
    </row>
    <row r="10" spans="2:6" ht="12.75" customHeight="1">
      <c r="B10" s="109"/>
      <c r="C10" s="110"/>
      <c r="D10" s="111"/>
      <c r="E10" s="112"/>
      <c r="F10" s="113">
        <f>IF(AND(E10= "",D10= ""), "", ROUND(ROUND(E10, 2) * ROUND(D10, 3), 2))</f>
        <v/>
      </c>
    </row>
    <row r="12" spans="2:6" ht="12.75" customHeight="1">
      <c r="B12" s="109"/>
      <c r="C12" s="110"/>
      <c r="D12" s="111"/>
      <c r="E12" s="112"/>
      <c r="F12" s="113">
        <f>IF(AND(E12= "",D12= ""), "", ROUND(ROUND(E12, 2) * ROUND(D12, 3), 2))</f>
        <v/>
      </c>
    </row>
    <row r="14" spans="2:6" ht="12.75" customHeight="1">
      <c r="B14" s="109"/>
      <c r="C14" s="110"/>
      <c r="D14" s="111"/>
      <c r="E14" s="112"/>
      <c r="F14" s="113">
        <f>IF(AND(E14= "",D14= ""), "", ROUND(ROUND(E14, 2) * ROUND(D14, 3), 2))</f>
        <v/>
      </c>
    </row>
    <row r="16" spans="2:6" ht="12.75" customHeight="1">
      <c r="B16" s="109"/>
      <c r="C16" s="110"/>
      <c r="D16" s="111"/>
      <c r="E16" s="112"/>
      <c r="F16" s="113">
        <f>IF(AND(E16= "",D16= ""), "", ROUND(ROUND(E16, 2) * ROUND(D16, 3), 2))</f>
        <v/>
      </c>
    </row>
    <row r="18" spans="2:6" ht="12.75" customHeight="1">
      <c r="B18" s="109"/>
      <c r="C18" s="110"/>
      <c r="D18" s="111"/>
      <c r="E18" s="112"/>
      <c r="F18" s="113">
        <f>IF(AND(E18= "",D18= ""), "", ROUND(ROUND(E18, 2) * ROUND(D18, 3), 2))</f>
        <v/>
      </c>
    </row>
    <row r="20" spans="2:6" ht="12.75" customHeight="1">
      <c r="B20" s="109"/>
      <c r="C20" s="110"/>
      <c r="D20" s="111"/>
      <c r="E20" s="112"/>
      <c r="F20" s="113">
        <f>IF(AND(E20= "",D20= ""), "", ROUND(ROUND(E20, 2) * ROUND(D20, 3), 2))</f>
        <v/>
      </c>
    </row>
    <row r="22" spans="2:6" ht="12.75" customHeight="1">
      <c r="B22" s="109"/>
      <c r="C22" s="110"/>
      <c r="D22" s="111"/>
      <c r="E22" s="112"/>
      <c r="F22" s="113">
        <f>IF(AND(E22= "",D22= ""), "", ROUND(ROUND(E22, 2) * ROUND(D22, 3), 2))</f>
        <v/>
      </c>
    </row>
    <row r="24" spans="2:6" ht="12.75" customHeight="1">
      <c r="B24" s="109"/>
      <c r="C24" s="110"/>
      <c r="D24" s="111"/>
      <c r="E24" s="112"/>
      <c r="F24" s="113">
        <f>IF(AND(E24= "",D24= ""), "", ROUND(ROUND(E24, 2) * ROUND(D24, 3), 2))</f>
        <v/>
      </c>
    </row>
    <row r="26" spans="2:6" ht="12.75" customHeight="1">
      <c r="B26" s="109"/>
      <c r="C26" s="110"/>
      <c r="D26" s="111"/>
      <c r="E26" s="112"/>
      <c r="F26" s="113">
        <f>IF(AND(E26= "",D26= ""), "", ROUND(ROUND(E26, 2) * ROUND(D26, 3), 2))</f>
        <v/>
      </c>
    </row>
    <row r="28" spans="2:6" ht="12.75" customHeight="1">
      <c r="B28" s="109"/>
      <c r="C28" s="110"/>
      <c r="D28" s="111"/>
      <c r="E28" s="112"/>
      <c r="F28" s="113">
        <f>IF(AND(E28= "",D28= ""), "", ROUND(ROUND(E28, 2) * ROUND(D28, 3), 2))</f>
        <v/>
      </c>
    </row>
    <row r="30" spans="2:6" ht="12.75" customHeight="1">
      <c r="B30" s="109"/>
      <c r="C30" s="110"/>
      <c r="D30" s="111"/>
      <c r="E30" s="112"/>
      <c r="F30" s="113">
        <f>IF(AND(E30= "",D30= ""), "", ROUND(ROUND(E30, 2) * ROUND(D30, 3), 2))</f>
        <v/>
      </c>
    </row>
    <row r="32" spans="2:6" ht="12.75" customHeight="1">
      <c r="B32" s="109"/>
      <c r="C32" s="110"/>
      <c r="D32" s="111"/>
      <c r="E32" s="112"/>
      <c r="F32" s="113">
        <f>IF(AND(E32= "",D32= ""), "", ROUND(ROUND(E32, 2) * ROUND(D32, 3), 2))</f>
        <v/>
      </c>
    </row>
    <row r="34" spans="2:6" ht="12.75" customHeight="1">
      <c r="B34" s="109"/>
      <c r="C34" s="110"/>
      <c r="D34" s="111"/>
      <c r="E34" s="112"/>
      <c r="F34" s="113">
        <f>IF(AND(E34= "",D34= ""), "", ROUND(ROUND(E34, 2) * ROUND(D34, 3), 2))</f>
        <v/>
      </c>
    </row>
    <row r="36" spans="2:6" ht="12.75" customHeight="1">
      <c r="B36" s="109"/>
      <c r="C36" s="110"/>
      <c r="D36" s="111"/>
      <c r="E36" s="112"/>
      <c r="F36" s="113">
        <f>IF(AND(E36= "",D36= ""), "", ROUND(ROUND(E36, 2) * ROUND(D36, 3), 2))</f>
        <v/>
      </c>
    </row>
    <row r="38" spans="2:6" ht="12.75" customHeight="1">
      <c r="B38" s="109"/>
      <c r="C38" s="110"/>
      <c r="D38" s="111"/>
      <c r="E38" s="112"/>
      <c r="F38" s="113">
        <f>IF(AND(E38= "",D38= ""), "", ROUND(ROUND(E38, 2) * ROUND(D38, 3), 2))</f>
        <v/>
      </c>
    </row>
    <row r="40" spans="2:6" ht="12.75" customHeight="1">
      <c r="B40" s="109"/>
      <c r="C40" s="110"/>
      <c r="D40" s="111"/>
      <c r="E40" s="112"/>
      <c r="F40" s="113">
        <f>IF(AND(E40= "",D40= ""), "", ROUND(ROUND(E40, 2) * ROUND(D40, 3), 2))</f>
        <v/>
      </c>
    </row>
    <row r="42" spans="2:6" ht="12.75" customHeight="1">
      <c r="B42" s="109"/>
      <c r="C42" s="110"/>
      <c r="D42" s="111"/>
      <c r="E42" s="112"/>
      <c r="F42" s="113">
        <f>IF(AND(E42= "",D42= ""), "", ROUND(ROUND(E42, 2) * ROUND(D42, 3), 2))</f>
        <v/>
      </c>
    </row>
    <row r="44" spans="2:6" ht="12.75" customHeight="1">
      <c r="B44" s="109"/>
      <c r="C44" s="110"/>
      <c r="D44" s="111"/>
      <c r="E44" s="112"/>
      <c r="F44" s="113">
        <f>IF(AND(E44= "",D44= ""), "", ROUND(ROUND(E44, 2) * ROUND(D44, 3), 2))</f>
        <v/>
      </c>
    </row>
    <row r="46" spans="2:6" ht="12.75" customHeight="1">
      <c r="B46" s="109"/>
      <c r="C46" s="110"/>
      <c r="D46" s="111"/>
      <c r="E46" s="112"/>
      <c r="F46" s="113">
        <f>IF(AND(E46= "",D46= ""), "", ROUND(ROUND(E46, 2) * ROUND(D46, 3), 2))</f>
        <v/>
      </c>
    </row>
    <row r="48" spans="2:6" ht="12.75" customHeight="1">
      <c r="B48" s="109"/>
      <c r="C48" s="110"/>
      <c r="D48" s="111"/>
      <c r="E48" s="112"/>
      <c r="F48" s="113">
        <f>IF(AND(E48= "",D48= ""), "", ROUND(ROUND(E48, 2) * ROUND(D48, 3), 2))</f>
        <v/>
      </c>
    </row>
    <row r="50" spans="2:6" ht="12.75" customHeight="1">
      <c r="B50" s="109"/>
      <c r="C50" s="110"/>
      <c r="D50" s="111"/>
      <c r="E50" s="112"/>
      <c r="F50" s="113">
        <f>IF(AND(E50= "",D50= ""), "", ROUND(ROUND(E50, 2) * ROUND(D50, 3), 2))</f>
        <v/>
      </c>
    </row>
    <row r="52" spans="2:6" ht="12.75" customHeight="1">
      <c r="B52" s="109"/>
      <c r="C52" s="110"/>
      <c r="D52" s="111"/>
      <c r="E52" s="112"/>
      <c r="F52" s="113">
        <f>IF(AND(E52= "",D52= ""), "", ROUND(ROUND(E52, 2) * ROUND(D52, 3), 2))</f>
        <v/>
      </c>
    </row>
    <row r="54" spans="2:6" ht="12.75" customHeight="1">
      <c r="B54" s="109"/>
      <c r="C54" s="110"/>
      <c r="D54" s="111"/>
      <c r="E54" s="112"/>
      <c r="F54" s="113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2026-01-29T13:51:31Z</dcterms:created>
  <dcterms:modified xsi:type="dcterms:W3CDTF">2026-01-29T13:51:31Z</dcterms:modified>
</cp:coreProperties>
</file>